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екретарь\ОТЧЕТЫ 2023\ОКТЯБРЬ 2023\ЗАХ ХАРИС о публикации типовых меню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09" i="1" l="1"/>
  <c r="I509" i="1"/>
  <c r="H509" i="1"/>
  <c r="F509" i="1"/>
  <c r="G467" i="1"/>
  <c r="I467" i="1"/>
  <c r="J467" i="1"/>
  <c r="H467" i="1"/>
  <c r="I425" i="1"/>
  <c r="H425" i="1"/>
  <c r="G425" i="1"/>
  <c r="F425" i="1"/>
  <c r="J425" i="1"/>
  <c r="I383" i="1"/>
  <c r="J383" i="1"/>
  <c r="G383" i="1"/>
  <c r="F383" i="1"/>
  <c r="J341" i="1"/>
  <c r="I341" i="1"/>
  <c r="G341" i="1"/>
  <c r="H341" i="1"/>
  <c r="F341" i="1"/>
  <c r="H215" i="1"/>
  <c r="J215" i="1"/>
  <c r="I215" i="1"/>
  <c r="G215" i="1"/>
  <c r="F215" i="1"/>
  <c r="I173" i="1"/>
  <c r="J173" i="1"/>
  <c r="F173" i="1"/>
  <c r="G131" i="1"/>
  <c r="J131" i="1"/>
  <c r="I131" i="1"/>
  <c r="H131" i="1"/>
  <c r="F131" i="1"/>
  <c r="I89" i="1"/>
  <c r="J89" i="1"/>
  <c r="H89" i="1"/>
  <c r="G89" i="1"/>
  <c r="F89" i="1"/>
  <c r="J47" i="1"/>
  <c r="I47" i="1"/>
  <c r="H47" i="1"/>
  <c r="G47" i="1"/>
  <c r="F47" i="1"/>
  <c r="L32" i="1"/>
  <c r="I594" i="1" l="1"/>
  <c r="J594" i="1"/>
  <c r="H594" i="1"/>
  <c r="G594" i="1"/>
  <c r="F594" i="1"/>
  <c r="L116" i="1"/>
  <c r="L326" i="1"/>
  <c r="L368" i="1"/>
  <c r="L410" i="1"/>
  <c r="L452" i="1"/>
  <c r="L200" i="1"/>
  <c r="L158" i="1"/>
  <c r="L74" i="1"/>
  <c r="L494" i="1"/>
  <c r="L242" i="1"/>
  <c r="L237" i="1"/>
  <c r="L257" i="1"/>
  <c r="L227" i="1"/>
  <c r="L215" i="1"/>
  <c r="L185" i="1"/>
  <c r="L353" i="1"/>
  <c r="L383" i="1"/>
  <c r="L479" i="1"/>
  <c r="L509" i="1"/>
  <c r="L130" i="1"/>
  <c r="L551" i="1"/>
  <c r="L521" i="1"/>
  <c r="L501" i="1"/>
  <c r="L417" i="1"/>
  <c r="L333" i="1"/>
  <c r="L573" i="1"/>
  <c r="L578" i="1"/>
  <c r="L256" i="1"/>
  <c r="L425" i="1"/>
  <c r="L395" i="1"/>
  <c r="L594" i="1"/>
  <c r="L172" i="1"/>
  <c r="L585" i="1"/>
  <c r="L39" i="1"/>
  <c r="L123" i="1"/>
  <c r="L592" i="1"/>
  <c r="L341" i="1"/>
  <c r="L311" i="1"/>
  <c r="L143" i="1"/>
  <c r="L173" i="1"/>
  <c r="L284" i="1"/>
  <c r="L279" i="1"/>
  <c r="L89" i="1"/>
  <c r="L59" i="1"/>
  <c r="L269" i="1"/>
  <c r="L299" i="1"/>
  <c r="L543" i="1"/>
  <c r="L593" i="1"/>
  <c r="L563" i="1"/>
  <c r="L382" i="1"/>
  <c r="L550" i="1"/>
  <c r="L340" i="1"/>
  <c r="L46" i="1"/>
  <c r="L214" i="1"/>
  <c r="L17" i="1"/>
  <c r="L47" i="1"/>
  <c r="L165" i="1"/>
  <c r="L424" i="1"/>
  <c r="L131" i="1"/>
  <c r="L101" i="1"/>
  <c r="L466" i="1"/>
  <c r="L536" i="1"/>
  <c r="L531" i="1"/>
  <c r="L81" i="1"/>
  <c r="L437" i="1"/>
  <c r="L467" i="1"/>
  <c r="L88" i="1"/>
  <c r="L291" i="1"/>
  <c r="L508" i="1"/>
  <c r="L249" i="1"/>
  <c r="L207" i="1"/>
  <c r="L298" i="1"/>
  <c r="L459" i="1"/>
  <c r="L375" i="1"/>
</calcChain>
</file>

<file path=xl/sharedStrings.xml><?xml version="1.0" encoding="utf-8"?>
<sst xmlns="http://schemas.openxmlformats.org/spreadsheetml/2006/main" count="732" uniqueCount="208">
  <si>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</si>
  <si>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</si>
  <si>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</si>
  <si>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</si>
  <si>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</si>
  <si>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</si>
  <si>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</si>
  <si>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</si>
  <si>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</si>
  <si>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</si>
  <si>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</si>
  <si>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</si>
  <si>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</si>
  <si>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</si>
  <si>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</si>
  <si>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</si>
  <si>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</si>
  <si>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</si>
  <si>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</si>
  <si>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</si>
  <si>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</si>
  <si>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</si>
  <si>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</si>
  <si>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</si>
  <si>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</si>
  <si>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</si>
  <si>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</si>
  <si>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</si>
  <si>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</si>
  <si>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</si>
  <si>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</si>
  <si>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</si>
  <si>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</si>
  <si>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</si>
  <si>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</si>
  <si>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</si>
  <si>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</si>
  <si>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</si>
  <si>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</si>
  <si>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</si>
  <si>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</si>
  <si>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</si>
  <si>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</si>
  <si>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</si>
  <si>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</si>
  <si>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</si>
  <si>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С.П. Чубукова</t>
  </si>
  <si>
    <t>Каша дружба ( рис  пшено)  молоч</t>
  </si>
  <si>
    <t>175/15</t>
  </si>
  <si>
    <t>Котлета рубленая из филе куриного</t>
  </si>
  <si>
    <t>294/15</t>
  </si>
  <si>
    <t xml:space="preserve">Какао на молоке </t>
  </si>
  <si>
    <t>378/15</t>
  </si>
  <si>
    <t xml:space="preserve">Батон подмосковный </t>
  </si>
  <si>
    <t xml:space="preserve">Салат квашеная капуста с яйцом </t>
  </si>
  <si>
    <t>47/15</t>
  </si>
  <si>
    <t xml:space="preserve">Суп картоф с вермишелью окорочок </t>
  </si>
  <si>
    <t>103/15</t>
  </si>
  <si>
    <t>Тефтели мясные в соусе</t>
  </si>
  <si>
    <t>278с/15</t>
  </si>
  <si>
    <t xml:space="preserve">Рис припущенный </t>
  </si>
  <si>
    <t>305/15</t>
  </si>
  <si>
    <t xml:space="preserve">Напиток из шиповника </t>
  </si>
  <si>
    <t>388/15</t>
  </si>
  <si>
    <t xml:space="preserve">Хлеб пшеничный </t>
  </si>
  <si>
    <t xml:space="preserve">Хлеб дарницкий </t>
  </si>
  <si>
    <t xml:space="preserve">Картофельное пюре </t>
  </si>
  <si>
    <t>312/15</t>
  </si>
  <si>
    <t>гор. Блюдо</t>
  </si>
  <si>
    <t xml:space="preserve">Котлеты рыбные из минтая </t>
  </si>
  <si>
    <t>324/96</t>
  </si>
  <si>
    <t xml:space="preserve">Какао с молоком </t>
  </si>
  <si>
    <t>382/15</t>
  </si>
  <si>
    <t xml:space="preserve">овощи </t>
  </si>
  <si>
    <t>Овощи свежие (помидор)</t>
  </si>
  <si>
    <t>71/15</t>
  </si>
  <si>
    <t xml:space="preserve">Соус сметанный </t>
  </si>
  <si>
    <t>330/15</t>
  </si>
  <si>
    <t xml:space="preserve">Салат сказка </t>
  </si>
  <si>
    <t>08/08</t>
  </si>
  <si>
    <t xml:space="preserve">Суп из овощей с окорочком </t>
  </si>
  <si>
    <t>99/15</t>
  </si>
  <si>
    <t>324/15</t>
  </si>
  <si>
    <t xml:space="preserve">Компот из св. яблок и черноплодной рябины </t>
  </si>
  <si>
    <t>344/15</t>
  </si>
  <si>
    <t>Соус сметанный</t>
  </si>
  <si>
    <t>гор блюдо</t>
  </si>
  <si>
    <t xml:space="preserve">Омлет натуральный </t>
  </si>
  <si>
    <t>210/15/22</t>
  </si>
  <si>
    <t>Каша пшеничная молочная</t>
  </si>
  <si>
    <t>173/15/22</t>
  </si>
  <si>
    <t>Кофейный напиток мол</t>
  </si>
  <si>
    <t>379/15</t>
  </si>
  <si>
    <t>Батон подмосковный</t>
  </si>
  <si>
    <t xml:space="preserve">Салат Летний </t>
  </si>
  <si>
    <t>45/15/23</t>
  </si>
  <si>
    <t>96/15</t>
  </si>
  <si>
    <t xml:space="preserve">Рассольник Ленинградский </t>
  </si>
  <si>
    <t xml:space="preserve">Котлета Петушок </t>
  </si>
  <si>
    <t>294П/15</t>
  </si>
  <si>
    <t xml:space="preserve">Макароны отварные </t>
  </si>
  <si>
    <t>203/15/22</t>
  </si>
  <si>
    <t>Компот из кураги</t>
  </si>
  <si>
    <t>348/15</t>
  </si>
  <si>
    <t xml:space="preserve">Запеканка из творога с повидлом </t>
  </si>
  <si>
    <t>223/15</t>
  </si>
  <si>
    <t>Каша гречневая вязкая</t>
  </si>
  <si>
    <t>303/15</t>
  </si>
  <si>
    <t xml:space="preserve">МБОУ СОШ № 32 </t>
  </si>
  <si>
    <t>Чай с лимоном и сахаром</t>
  </si>
  <si>
    <t>377/15</t>
  </si>
  <si>
    <t xml:space="preserve">Винегрет овощной ( огурец консервир) </t>
  </si>
  <si>
    <t>67/15</t>
  </si>
  <si>
    <t xml:space="preserve">Суп лапша домашняя окорочок </t>
  </si>
  <si>
    <t>113/15</t>
  </si>
  <si>
    <t>Гуляш из свинины</t>
  </si>
  <si>
    <t>401/96</t>
  </si>
  <si>
    <t>Гороховое пюре</t>
  </si>
  <si>
    <t>199/15</t>
  </si>
  <si>
    <t xml:space="preserve">Компот из изюма </t>
  </si>
  <si>
    <t>Хлеб пшеничный</t>
  </si>
  <si>
    <t>Хлеб дарницкий</t>
  </si>
  <si>
    <t xml:space="preserve">Котлета мясная домашняя </t>
  </si>
  <si>
    <t>271С/15</t>
  </si>
  <si>
    <t xml:space="preserve">Каша пшенная молочная </t>
  </si>
  <si>
    <t>173/15</t>
  </si>
  <si>
    <t>Чай с сахаром</t>
  </si>
  <si>
    <t>376/15</t>
  </si>
  <si>
    <t>Сыр порционно</t>
  </si>
  <si>
    <t>Салат из белокочанной капусты с кукурузой</t>
  </si>
  <si>
    <t>41/15/22</t>
  </si>
  <si>
    <t xml:space="preserve">Суп гороховый с окорочком </t>
  </si>
  <si>
    <t>102/15</t>
  </si>
  <si>
    <t xml:space="preserve">Каша пшенная вязкая </t>
  </si>
  <si>
    <t xml:space="preserve">Тефтели "Ароматные"  с соусом </t>
  </si>
  <si>
    <t>278К/15</t>
  </si>
  <si>
    <t xml:space="preserve">Компот из мандаринов </t>
  </si>
  <si>
    <t>346/15</t>
  </si>
  <si>
    <t xml:space="preserve">Каша рисовая молочная </t>
  </si>
  <si>
    <t>174/15/22</t>
  </si>
  <si>
    <t xml:space="preserve">Шницель "Новинка" </t>
  </si>
  <si>
    <t>268К/15</t>
  </si>
  <si>
    <t xml:space="preserve">Чай с лимоном и сахаром </t>
  </si>
  <si>
    <t>15/15/22</t>
  </si>
  <si>
    <t xml:space="preserve">Салат из моркови с черносливом </t>
  </si>
  <si>
    <t>59/15</t>
  </si>
  <si>
    <t xml:space="preserve">Суп Пуштые шыд с окорочком </t>
  </si>
  <si>
    <t>109/04</t>
  </si>
  <si>
    <t xml:space="preserve">Шницель Новинка </t>
  </si>
  <si>
    <t xml:space="preserve">Каша перловая с овощами </t>
  </si>
  <si>
    <t>205/15/22</t>
  </si>
  <si>
    <t>Напиток из лимона</t>
  </si>
  <si>
    <t>156/08/22</t>
  </si>
  <si>
    <t xml:space="preserve">Хдеб дарницкий </t>
  </si>
  <si>
    <t xml:space="preserve">Пудинг творожно-манный со сгущенным молоком </t>
  </si>
  <si>
    <t>222/15</t>
  </si>
  <si>
    <t>Каша пшеничная молочная м/с</t>
  </si>
  <si>
    <t xml:space="preserve">Чай с молоком и сахаром </t>
  </si>
  <si>
    <t xml:space="preserve">Салат из свеклы с курагой и изюмом </t>
  </si>
  <si>
    <t>52/15</t>
  </si>
  <si>
    <t xml:space="preserve">Суп щи из свежей капусты с картофелем и окорочком </t>
  </si>
  <si>
    <t>88/15</t>
  </si>
  <si>
    <t xml:space="preserve">Котлета рыбная из минтая </t>
  </si>
  <si>
    <t xml:space="preserve">Компот их кураги </t>
  </si>
  <si>
    <t xml:space="preserve">Каша ячневая молочная </t>
  </si>
  <si>
    <t xml:space="preserve">закуска </t>
  </si>
  <si>
    <t xml:space="preserve">Салат из моркови с сахаром </t>
  </si>
  <si>
    <t>62/15</t>
  </si>
  <si>
    <t xml:space="preserve">Салат из свежих огурцов и помидор </t>
  </si>
  <si>
    <t>24/15/22</t>
  </si>
  <si>
    <t xml:space="preserve">Борщ из свежей капусты </t>
  </si>
  <si>
    <t>82/15</t>
  </si>
  <si>
    <t>284П/15</t>
  </si>
  <si>
    <t xml:space="preserve">Каша гречневая вязкая </t>
  </si>
  <si>
    <t>Хдеб дарницкий</t>
  </si>
  <si>
    <t xml:space="preserve">гор блюдо </t>
  </si>
  <si>
    <t xml:space="preserve">Макароны отварные с сыром </t>
  </si>
  <si>
    <t>204/15</t>
  </si>
  <si>
    <t>Тефтели мясные ( 1 вариант)</t>
  </si>
  <si>
    <t>278/15</t>
  </si>
  <si>
    <t xml:space="preserve">Компот из свежих яблок </t>
  </si>
  <si>
    <t>342/15</t>
  </si>
  <si>
    <t>Ассорти овощное</t>
  </si>
  <si>
    <t xml:space="preserve">Салат Новинка </t>
  </si>
  <si>
    <t xml:space="preserve">Суп лапша домашняя с окорочком </t>
  </si>
  <si>
    <t>19/04</t>
  </si>
  <si>
    <t xml:space="preserve">Тефтели мясные ( 1 вариант) </t>
  </si>
  <si>
    <t xml:space="preserve">Картофель тушеный </t>
  </si>
  <si>
    <t>216/04</t>
  </si>
  <si>
    <t xml:space="preserve">Компот из св. яблок </t>
  </si>
  <si>
    <t xml:space="preserve">Хдеб пшеничный </t>
  </si>
  <si>
    <t xml:space="preserve">Хдлеб дарницкий </t>
  </si>
  <si>
    <t xml:space="preserve">Морковная запеканка с творогом и повидлом </t>
  </si>
  <si>
    <t>163/15</t>
  </si>
  <si>
    <t xml:space="preserve">Каша манная молочная </t>
  </si>
  <si>
    <t>181,15</t>
  </si>
  <si>
    <t xml:space="preserve">Кофейный напиток на молоке </t>
  </si>
  <si>
    <t xml:space="preserve">Салат зимний с маслом растительным </t>
  </si>
  <si>
    <t>40/15</t>
  </si>
  <si>
    <t xml:space="preserve">Суп солянка сборная мясная </t>
  </si>
  <si>
    <t>157/04</t>
  </si>
  <si>
    <t xml:space="preserve">Голубцы мясные уралочка </t>
  </si>
  <si>
    <t>225С/04</t>
  </si>
  <si>
    <t xml:space="preserve">Гороховое пюре </t>
  </si>
  <si>
    <t xml:space="preserve">Напиток из сока ( нектар) </t>
  </si>
  <si>
    <t>08/22</t>
  </si>
  <si>
    <t>хлеб пшеничный</t>
  </si>
  <si>
    <t xml:space="preserve">хлеб дарницкий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</si>
</sst>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17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Protection="1">
      <protection locked="0"/>
    </xf>
    <xf numFmtId="49" fontId="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Protection="1"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0" fontId="5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91" activePane="bottomRight" state="frozen"/>
      <selection pane="topRight" activeCell="E1" sqref="E1"/>
      <selection pane="bottomLeft" activeCell="A6" sqref="A6"/>
      <selection pane="bottomRight" activeCell="S485" sqref="S4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108</v>
      </c>
      <c r="D1" s="77"/>
      <c r="E1" s="77"/>
      <c r="F1" s="13" t="s">
        <v>16</v>
      </c>
      <c r="G1" s="2" t="s">
        <v>17</v>
      </c>
      <c r="H1" s="78" t="s">
        <v>45</v>
      </c>
      <c r="I1" s="78"/>
      <c r="J1" s="78"/>
      <c r="K1" s="78"/>
    </row>
    <row r="2" spans="1:12" ht="18" x14ac:dyDescent="0.2">
      <c r="A2" s="43" t="s">
        <v>6</v>
      </c>
      <c r="C2" s="2"/>
      <c r="G2" s="2" t="s">
        <v>18</v>
      </c>
      <c r="H2" s="78" t="s">
        <v>46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210</v>
      </c>
      <c r="G6" s="48">
        <v>6.08</v>
      </c>
      <c r="H6" s="59">
        <v>11.18</v>
      </c>
      <c r="I6" s="59">
        <v>33.479999999999997</v>
      </c>
      <c r="J6" s="59">
        <v>260</v>
      </c>
      <c r="K6" s="60" t="s">
        <v>48</v>
      </c>
      <c r="L6" s="59">
        <v>22.95</v>
      </c>
    </row>
    <row r="7" spans="1:12" ht="15.75" thickBot="1" x14ac:dyDescent="0.3">
      <c r="A7" s="25"/>
      <c r="B7" s="16"/>
      <c r="C7" s="11"/>
      <c r="D7" s="58" t="s">
        <v>21</v>
      </c>
      <c r="E7" s="50" t="s">
        <v>49</v>
      </c>
      <c r="F7" s="51">
        <v>50</v>
      </c>
      <c r="G7" s="51">
        <v>8.89</v>
      </c>
      <c r="H7" s="61">
        <v>10.68</v>
      </c>
      <c r="I7" s="61">
        <v>10.36</v>
      </c>
      <c r="J7" s="61">
        <v>173</v>
      </c>
      <c r="K7" s="62" t="s">
        <v>50</v>
      </c>
      <c r="L7" s="61">
        <v>32.79</v>
      </c>
    </row>
    <row r="8" spans="1:12" ht="15.75" thickBot="1" x14ac:dyDescent="0.3">
      <c r="A8" s="25"/>
      <c r="B8" s="16"/>
      <c r="C8" s="11"/>
      <c r="D8" s="7" t="s">
        <v>22</v>
      </c>
      <c r="E8" s="50" t="s">
        <v>51</v>
      </c>
      <c r="F8" s="51">
        <v>200</v>
      </c>
      <c r="G8" s="51">
        <v>1.52</v>
      </c>
      <c r="H8" s="61">
        <v>1.35</v>
      </c>
      <c r="I8" s="61">
        <v>15.9</v>
      </c>
      <c r="J8" s="61">
        <v>81</v>
      </c>
      <c r="K8" s="62" t="s">
        <v>52</v>
      </c>
      <c r="L8" s="61">
        <v>7.76</v>
      </c>
    </row>
    <row r="9" spans="1:12" ht="15.75" thickBot="1" x14ac:dyDescent="0.3">
      <c r="A9" s="25"/>
      <c r="B9" s="16"/>
      <c r="C9" s="11"/>
      <c r="D9" s="7" t="s">
        <v>23</v>
      </c>
      <c r="E9" s="50" t="s">
        <v>53</v>
      </c>
      <c r="F9" s="51">
        <v>25</v>
      </c>
      <c r="G9" s="51">
        <v>1.88</v>
      </c>
      <c r="H9" s="61">
        <v>0.63</v>
      </c>
      <c r="I9" s="61">
        <v>12.75</v>
      </c>
      <c r="J9" s="61">
        <v>65</v>
      </c>
      <c r="K9" s="60"/>
      <c r="L9" s="61">
        <v>3.5</v>
      </c>
    </row>
    <row r="10" spans="1:12" ht="15.75" thickBot="1" x14ac:dyDescent="0.3">
      <c r="A10" s="25"/>
      <c r="B10" s="16"/>
      <c r="C10" s="11"/>
      <c r="D10" s="7" t="s">
        <v>24</v>
      </c>
      <c r="E10" s="50"/>
      <c r="F10" s="51"/>
      <c r="G10" s="51"/>
      <c r="H10" s="61"/>
      <c r="I10" s="61"/>
      <c r="J10" s="61"/>
      <c r="K10" s="60"/>
      <c r="L10" s="61"/>
    </row>
    <row r="11" spans="1:12" ht="15.75" thickBot="1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60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60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485</v>
      </c>
      <c r="G13" s="21">
        <f t="shared" ref="G13:J13" si="0">SUM(G6:G12)</f>
        <v>18.37</v>
      </c>
      <c r="H13" s="21">
        <f t="shared" si="0"/>
        <v>23.84</v>
      </c>
      <c r="I13" s="21">
        <f t="shared" si="0"/>
        <v>72.489999999999995</v>
      </c>
      <c r="J13" s="21">
        <f t="shared" si="0"/>
        <v>579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100</v>
      </c>
      <c r="G18" s="51">
        <v>3.98</v>
      </c>
      <c r="H18" s="51">
        <v>6.36</v>
      </c>
      <c r="I18" s="51">
        <v>37.44</v>
      </c>
      <c r="J18" s="51">
        <v>104.14</v>
      </c>
      <c r="K18" s="52" t="s">
        <v>55</v>
      </c>
      <c r="L18" s="51">
        <v>17.63</v>
      </c>
    </row>
    <row r="19" spans="1:12" ht="15" x14ac:dyDescent="0.25">
      <c r="A19" s="25"/>
      <c r="B19" s="16"/>
      <c r="C19" s="11"/>
      <c r="D19" s="7" t="s">
        <v>28</v>
      </c>
      <c r="E19" s="50" t="s">
        <v>56</v>
      </c>
      <c r="F19" s="51">
        <v>263</v>
      </c>
      <c r="G19" s="51">
        <v>9.9700000000000006</v>
      </c>
      <c r="H19" s="51">
        <v>5.62</v>
      </c>
      <c r="I19" s="51">
        <v>17.510000000000002</v>
      </c>
      <c r="J19" s="51">
        <v>172.7</v>
      </c>
      <c r="K19" s="52" t="s">
        <v>57</v>
      </c>
      <c r="L19" s="51">
        <v>21.06</v>
      </c>
    </row>
    <row r="20" spans="1:12" ht="15" x14ac:dyDescent="0.25">
      <c r="A20" s="25"/>
      <c r="B20" s="16"/>
      <c r="C20" s="11"/>
      <c r="D20" s="7" t="s">
        <v>29</v>
      </c>
      <c r="E20" s="50" t="s">
        <v>58</v>
      </c>
      <c r="F20" s="51">
        <v>110</v>
      </c>
      <c r="G20" s="51">
        <v>6.05</v>
      </c>
      <c r="H20" s="51">
        <v>11.44</v>
      </c>
      <c r="I20" s="51">
        <v>7.12</v>
      </c>
      <c r="J20" s="51">
        <v>145.66999999999999</v>
      </c>
      <c r="K20" s="52" t="s">
        <v>59</v>
      </c>
      <c r="L20" s="51">
        <v>27.84</v>
      </c>
    </row>
    <row r="21" spans="1:12" ht="15" x14ac:dyDescent="0.25">
      <c r="A21" s="25"/>
      <c r="B21" s="16"/>
      <c r="C21" s="11"/>
      <c r="D21" s="7" t="s">
        <v>30</v>
      </c>
      <c r="E21" s="50" t="s">
        <v>60</v>
      </c>
      <c r="F21" s="51">
        <v>150</v>
      </c>
      <c r="G21" s="51">
        <v>3.64</v>
      </c>
      <c r="H21" s="61">
        <v>4.3</v>
      </c>
      <c r="I21" s="51">
        <v>36.67</v>
      </c>
      <c r="J21" s="51">
        <v>199.95</v>
      </c>
      <c r="K21" s="52" t="s">
        <v>61</v>
      </c>
      <c r="L21" s="51">
        <v>13.37</v>
      </c>
    </row>
    <row r="22" spans="1:12" ht="15" x14ac:dyDescent="0.25">
      <c r="A22" s="25"/>
      <c r="B22" s="16"/>
      <c r="C22" s="11"/>
      <c r="D22" s="7" t="s">
        <v>31</v>
      </c>
      <c r="E22" s="50" t="s">
        <v>62</v>
      </c>
      <c r="F22" s="51">
        <v>200</v>
      </c>
      <c r="G22" s="51">
        <v>0.68</v>
      </c>
      <c r="H22" s="51">
        <v>0.27</v>
      </c>
      <c r="I22" s="51">
        <v>20.76</v>
      </c>
      <c r="J22" s="61">
        <v>88.2</v>
      </c>
      <c r="K22" s="52" t="s">
        <v>63</v>
      </c>
      <c r="L22" s="61">
        <v>13.7</v>
      </c>
    </row>
    <row r="23" spans="1:12" ht="15" x14ac:dyDescent="0.25">
      <c r="A23" s="25"/>
      <c r="B23" s="16"/>
      <c r="C23" s="11"/>
      <c r="D23" s="7" t="s">
        <v>32</v>
      </c>
      <c r="E23" s="50" t="s">
        <v>64</v>
      </c>
      <c r="F23" s="51">
        <v>20</v>
      </c>
      <c r="G23" s="61">
        <v>1.5</v>
      </c>
      <c r="H23" s="61">
        <v>0.2</v>
      </c>
      <c r="I23" s="61">
        <v>9.8000000000000007</v>
      </c>
      <c r="J23" s="61">
        <v>46</v>
      </c>
      <c r="K23" s="52"/>
      <c r="L23" s="61">
        <v>1.8</v>
      </c>
    </row>
    <row r="24" spans="1:12" ht="15" x14ac:dyDescent="0.25">
      <c r="A24" s="25"/>
      <c r="B24" s="16"/>
      <c r="C24" s="11"/>
      <c r="D24" s="7" t="s">
        <v>33</v>
      </c>
      <c r="E24" s="50" t="s">
        <v>65</v>
      </c>
      <c r="F24" s="51">
        <v>20</v>
      </c>
      <c r="G24" s="61">
        <v>1.3</v>
      </c>
      <c r="H24" s="61">
        <v>0.2</v>
      </c>
      <c r="I24" s="61">
        <v>8.1999999999999993</v>
      </c>
      <c r="J24" s="61">
        <v>40</v>
      </c>
      <c r="K24" s="52"/>
      <c r="L24" s="61">
        <v>1.6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863</v>
      </c>
      <c r="G27" s="21">
        <f t="shared" ref="G27:J27" si="3">SUM(G18:G26)</f>
        <v>27.12</v>
      </c>
      <c r="H27" s="21">
        <f t="shared" si="3"/>
        <v>28.39</v>
      </c>
      <c r="I27" s="21">
        <f t="shared" si="3"/>
        <v>137.5</v>
      </c>
      <c r="J27" s="21">
        <f t="shared" si="3"/>
        <v>796.66000000000008</v>
      </c>
      <c r="K27" s="27"/>
      <c r="L27" s="21">
        <v>97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97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1348</v>
      </c>
      <c r="G47" s="34">
        <f t="shared" ref="G47:J47" si="7">G13+G17+G27+G32+G39+G46</f>
        <v>45.49</v>
      </c>
      <c r="H47" s="34">
        <f t="shared" si="7"/>
        <v>52.230000000000004</v>
      </c>
      <c r="I47" s="34">
        <f t="shared" si="7"/>
        <v>209.99</v>
      </c>
      <c r="J47" s="34">
        <f t="shared" si="7"/>
        <v>1375.66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66</v>
      </c>
      <c r="F48" s="48">
        <v>150</v>
      </c>
      <c r="G48" s="59">
        <v>3.06</v>
      </c>
      <c r="H48" s="59">
        <v>4.8</v>
      </c>
      <c r="I48" s="59">
        <v>20.440000000000001</v>
      </c>
      <c r="J48" s="59">
        <v>137.25</v>
      </c>
      <c r="K48" s="49" t="s">
        <v>67</v>
      </c>
      <c r="L48" s="59">
        <v>17.21</v>
      </c>
    </row>
    <row r="49" spans="1:12" ht="15" x14ac:dyDescent="0.25">
      <c r="A49" s="15"/>
      <c r="B49" s="16"/>
      <c r="C49" s="11"/>
      <c r="D49" s="63" t="s">
        <v>68</v>
      </c>
      <c r="E49" s="50" t="s">
        <v>69</v>
      </c>
      <c r="F49" s="51">
        <v>70</v>
      </c>
      <c r="G49" s="61">
        <v>9.0399999999999991</v>
      </c>
      <c r="H49" s="61">
        <v>5.74</v>
      </c>
      <c r="I49" s="61">
        <v>11.09</v>
      </c>
      <c r="J49" s="61">
        <v>133</v>
      </c>
      <c r="K49" s="52" t="s">
        <v>70</v>
      </c>
      <c r="L49" s="61">
        <v>21.89</v>
      </c>
    </row>
    <row r="50" spans="1:12" ht="15" x14ac:dyDescent="0.25">
      <c r="A50" s="15"/>
      <c r="B50" s="16"/>
      <c r="C50" s="11"/>
      <c r="D50" s="7" t="s">
        <v>22</v>
      </c>
      <c r="E50" s="50" t="s">
        <v>71</v>
      </c>
      <c r="F50" s="51">
        <v>200</v>
      </c>
      <c r="G50" s="61">
        <v>4.08</v>
      </c>
      <c r="H50" s="61">
        <v>3.54</v>
      </c>
      <c r="I50" s="61">
        <v>17.579999999999998</v>
      </c>
      <c r="J50" s="61">
        <v>118.6</v>
      </c>
      <c r="K50" s="52" t="s">
        <v>72</v>
      </c>
      <c r="L50" s="61">
        <v>15.5</v>
      </c>
    </row>
    <row r="51" spans="1:12" ht="15" x14ac:dyDescent="0.25">
      <c r="A51" s="15"/>
      <c r="B51" s="16"/>
      <c r="C51" s="11"/>
      <c r="D51" s="7" t="s">
        <v>23</v>
      </c>
      <c r="E51" s="50" t="s">
        <v>53</v>
      </c>
      <c r="F51" s="51">
        <v>30</v>
      </c>
      <c r="G51" s="61">
        <v>2.25</v>
      </c>
      <c r="H51" s="61">
        <v>0.75</v>
      </c>
      <c r="I51" s="61">
        <v>15.3</v>
      </c>
      <c r="J51" s="61">
        <v>78</v>
      </c>
      <c r="K51" s="52"/>
      <c r="L51" s="61">
        <v>4.2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61"/>
      <c r="H52" s="61"/>
      <c r="I52" s="61"/>
      <c r="J52" s="61"/>
      <c r="K52" s="52"/>
      <c r="L52" s="61"/>
    </row>
    <row r="53" spans="1:12" ht="15" x14ac:dyDescent="0.25">
      <c r="A53" s="15"/>
      <c r="B53" s="16"/>
      <c r="C53" s="11"/>
      <c r="D53" s="63" t="s">
        <v>73</v>
      </c>
      <c r="E53" s="50" t="s">
        <v>74</v>
      </c>
      <c r="F53" s="51">
        <v>45</v>
      </c>
      <c r="G53" s="61">
        <v>0.5</v>
      </c>
      <c r="H53" s="61">
        <v>0.09</v>
      </c>
      <c r="I53" s="61">
        <v>1.71</v>
      </c>
      <c r="J53" s="61">
        <v>9.9</v>
      </c>
      <c r="K53" s="52" t="s">
        <v>75</v>
      </c>
      <c r="L53" s="61">
        <v>7.05</v>
      </c>
    </row>
    <row r="54" spans="1:12" ht="15" x14ac:dyDescent="0.25">
      <c r="A54" s="15"/>
      <c r="B54" s="16"/>
      <c r="C54" s="11"/>
      <c r="D54" s="6"/>
      <c r="E54" s="50" t="s">
        <v>76</v>
      </c>
      <c r="F54" s="51">
        <v>15</v>
      </c>
      <c r="G54" s="51">
        <v>0.21</v>
      </c>
      <c r="H54" s="51">
        <v>0.88</v>
      </c>
      <c r="I54" s="51">
        <v>0.88</v>
      </c>
      <c r="J54" s="51">
        <v>11.12</v>
      </c>
      <c r="K54" s="52" t="s">
        <v>77</v>
      </c>
      <c r="L54" s="61">
        <v>1.1499999999999999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19.14</v>
      </c>
      <c r="H55" s="21">
        <f t="shared" ref="H55" si="9">SUM(H48:H54)</f>
        <v>15.799999999999999</v>
      </c>
      <c r="I55" s="21">
        <f t="shared" ref="I55" si="10">SUM(I48:I54)</f>
        <v>66.999999999999986</v>
      </c>
      <c r="J55" s="21">
        <f t="shared" ref="J55" si="11">SUM(J48:J54)</f>
        <v>487.87</v>
      </c>
      <c r="K55" s="27"/>
      <c r="L55" s="21">
        <f t="shared" ref="L55:L97" si="12">SUM(L48:L54)</f>
        <v>67.000000000000014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78</v>
      </c>
      <c r="F60" s="51">
        <v>60</v>
      </c>
      <c r="G60" s="51">
        <v>0.51</v>
      </c>
      <c r="H60" s="61">
        <v>8</v>
      </c>
      <c r="I60" s="61">
        <v>13.94</v>
      </c>
      <c r="J60" s="61">
        <v>131.61000000000001</v>
      </c>
      <c r="K60" s="64" t="s">
        <v>79</v>
      </c>
      <c r="L60" s="61">
        <v>12.75</v>
      </c>
    </row>
    <row r="61" spans="1:12" ht="15" x14ac:dyDescent="0.25">
      <c r="A61" s="15"/>
      <c r="B61" s="16"/>
      <c r="C61" s="11"/>
      <c r="D61" s="7" t="s">
        <v>28</v>
      </c>
      <c r="E61" s="50" t="s">
        <v>80</v>
      </c>
      <c r="F61" s="51">
        <v>210</v>
      </c>
      <c r="G61" s="51">
        <v>7.09</v>
      </c>
      <c r="H61" s="61">
        <v>6.21</v>
      </c>
      <c r="I61" s="61">
        <v>7.36</v>
      </c>
      <c r="J61" s="61">
        <v>119.76</v>
      </c>
      <c r="K61" s="52" t="s">
        <v>81</v>
      </c>
      <c r="L61" s="61">
        <v>19.010000000000002</v>
      </c>
    </row>
    <row r="62" spans="1:12" ht="15" x14ac:dyDescent="0.25">
      <c r="A62" s="15"/>
      <c r="B62" s="16"/>
      <c r="C62" s="11"/>
      <c r="D62" s="7" t="s">
        <v>29</v>
      </c>
      <c r="E62" s="50" t="s">
        <v>69</v>
      </c>
      <c r="F62" s="51">
        <v>90</v>
      </c>
      <c r="G62" s="51">
        <v>11.63</v>
      </c>
      <c r="H62" s="61">
        <v>7.38</v>
      </c>
      <c r="I62" s="61">
        <v>14.26</v>
      </c>
      <c r="J62" s="61">
        <v>171</v>
      </c>
      <c r="K62" s="52" t="s">
        <v>82</v>
      </c>
      <c r="L62" s="61">
        <v>28.65</v>
      </c>
    </row>
    <row r="63" spans="1:12" ht="15" x14ac:dyDescent="0.25">
      <c r="A63" s="15"/>
      <c r="B63" s="16"/>
      <c r="C63" s="11"/>
      <c r="D63" s="7" t="s">
        <v>30</v>
      </c>
      <c r="E63" s="50" t="s">
        <v>66</v>
      </c>
      <c r="F63" s="51">
        <v>150</v>
      </c>
      <c r="G63" s="51">
        <v>3.06</v>
      </c>
      <c r="H63" s="61">
        <v>4.8</v>
      </c>
      <c r="I63" s="61">
        <v>20.440000000000001</v>
      </c>
      <c r="J63" s="61">
        <v>137.25</v>
      </c>
      <c r="K63" s="52" t="s">
        <v>67</v>
      </c>
      <c r="L63" s="61">
        <v>17.21</v>
      </c>
    </row>
    <row r="64" spans="1:12" ht="15" x14ac:dyDescent="0.25">
      <c r="A64" s="15"/>
      <c r="B64" s="16"/>
      <c r="C64" s="11"/>
      <c r="D64" s="7" t="s">
        <v>31</v>
      </c>
      <c r="E64" s="50" t="s">
        <v>83</v>
      </c>
      <c r="F64" s="51">
        <v>200</v>
      </c>
      <c r="G64" s="51">
        <v>0.12</v>
      </c>
      <c r="H64" s="61">
        <v>0.1</v>
      </c>
      <c r="I64" s="61">
        <v>27.5</v>
      </c>
      <c r="J64" s="61">
        <v>112</v>
      </c>
      <c r="K64" s="52" t="s">
        <v>84</v>
      </c>
      <c r="L64" s="61">
        <v>14.82</v>
      </c>
    </row>
    <row r="65" spans="1:12" ht="15" x14ac:dyDescent="0.25">
      <c r="A65" s="15"/>
      <c r="B65" s="16"/>
      <c r="C65" s="11"/>
      <c r="D65" s="7" t="s">
        <v>32</v>
      </c>
      <c r="E65" s="50" t="s">
        <v>64</v>
      </c>
      <c r="F65" s="51">
        <v>20</v>
      </c>
      <c r="G65" s="61">
        <v>1.5</v>
      </c>
      <c r="H65" s="61">
        <v>0.2</v>
      </c>
      <c r="I65" s="61">
        <v>9.8000000000000007</v>
      </c>
      <c r="J65" s="61">
        <v>46</v>
      </c>
      <c r="K65" s="52"/>
      <c r="L65" s="61">
        <v>1.8</v>
      </c>
    </row>
    <row r="66" spans="1:12" ht="15" x14ac:dyDescent="0.25">
      <c r="A66" s="15"/>
      <c r="B66" s="16"/>
      <c r="C66" s="11"/>
      <c r="D66" s="7" t="s">
        <v>33</v>
      </c>
      <c r="E66" s="50" t="s">
        <v>65</v>
      </c>
      <c r="F66" s="51">
        <v>20</v>
      </c>
      <c r="G66" s="61">
        <v>1.3</v>
      </c>
      <c r="H66" s="61">
        <v>0.2</v>
      </c>
      <c r="I66" s="61">
        <v>8.1999999999999993</v>
      </c>
      <c r="J66" s="61">
        <v>40</v>
      </c>
      <c r="K66" s="52"/>
      <c r="L66" s="61">
        <v>1.6</v>
      </c>
    </row>
    <row r="67" spans="1:12" ht="15" x14ac:dyDescent="0.25">
      <c r="A67" s="15"/>
      <c r="B67" s="16"/>
      <c r="C67" s="11"/>
      <c r="D67" s="58"/>
      <c r="E67" s="50" t="s">
        <v>85</v>
      </c>
      <c r="F67" s="51">
        <v>15</v>
      </c>
      <c r="G67" s="51">
        <v>0.21</v>
      </c>
      <c r="H67" s="51">
        <v>0.75</v>
      </c>
      <c r="I67" s="51">
        <v>0.88</v>
      </c>
      <c r="J67" s="51">
        <v>11.12</v>
      </c>
      <c r="K67" s="52" t="s">
        <v>77</v>
      </c>
      <c r="L67" s="61">
        <v>1.1499999999999999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765</v>
      </c>
      <c r="G69" s="21">
        <f t="shared" ref="G69" si="18">SUM(G60:G68)</f>
        <v>25.42</v>
      </c>
      <c r="H69" s="21">
        <f t="shared" ref="H69" si="19">SUM(H60:H68)</f>
        <v>27.64</v>
      </c>
      <c r="I69" s="21">
        <f t="shared" ref="I69" si="20">SUM(I60:I68)</f>
        <v>102.38</v>
      </c>
      <c r="J69" s="21">
        <f t="shared" ref="J69" si="21">SUM(J60:J68)</f>
        <v>768.74</v>
      </c>
      <c r="K69" s="27"/>
      <c r="L69" s="66">
        <v>97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si="26">SUM(L67:L73)</f>
        <v>98.15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1275</v>
      </c>
      <c r="G89" s="34">
        <f t="shared" ref="G89" si="37">G55+G59+G69+G74+G81+G88</f>
        <v>44.56</v>
      </c>
      <c r="H89" s="34">
        <f t="shared" ref="H89" si="38">H55+H59+H69+H74+H81+H88</f>
        <v>43.44</v>
      </c>
      <c r="I89" s="34">
        <f t="shared" ref="I89" si="39">I55+I59+I69+I74+I81+I88</f>
        <v>169.38</v>
      </c>
      <c r="J89" s="34">
        <f t="shared" ref="J89" si="40">J55+J59+J69+J74+J81+J88</f>
        <v>1256.6100000000001</v>
      </c>
      <c r="K89" s="35"/>
      <c r="L89" s="34">
        <f t="shared" ref="L89" ca="1" si="4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87</v>
      </c>
      <c r="F90" s="48">
        <v>70</v>
      </c>
      <c r="G90" s="59">
        <v>5.5</v>
      </c>
      <c r="H90" s="59">
        <v>10.5</v>
      </c>
      <c r="I90" s="59">
        <v>1.7</v>
      </c>
      <c r="J90" s="59">
        <v>128.1</v>
      </c>
      <c r="K90" s="49" t="s">
        <v>88</v>
      </c>
      <c r="L90" s="59">
        <v>23.16</v>
      </c>
    </row>
    <row r="91" spans="1:12" ht="15" x14ac:dyDescent="0.25">
      <c r="A91" s="25"/>
      <c r="B91" s="16"/>
      <c r="C91" s="11"/>
      <c r="D91" s="65" t="s">
        <v>86</v>
      </c>
      <c r="E91" s="50" t="s">
        <v>89</v>
      </c>
      <c r="F91" s="51">
        <v>210</v>
      </c>
      <c r="G91" s="61">
        <v>8.64</v>
      </c>
      <c r="H91" s="61">
        <v>11.06</v>
      </c>
      <c r="I91" s="61">
        <v>44.32</v>
      </c>
      <c r="J91" s="61">
        <v>315</v>
      </c>
      <c r="K91" s="52" t="s">
        <v>90</v>
      </c>
      <c r="L91" s="61">
        <v>23.19</v>
      </c>
    </row>
    <row r="92" spans="1:12" ht="15" x14ac:dyDescent="0.25">
      <c r="A92" s="25"/>
      <c r="B92" s="16"/>
      <c r="C92" s="11"/>
      <c r="D92" s="7" t="s">
        <v>22</v>
      </c>
      <c r="E92" s="50" t="s">
        <v>91</v>
      </c>
      <c r="F92" s="51">
        <v>200</v>
      </c>
      <c r="G92" s="61">
        <v>3.17</v>
      </c>
      <c r="H92" s="61">
        <v>2.68</v>
      </c>
      <c r="I92" s="61">
        <v>15.95</v>
      </c>
      <c r="J92" s="61">
        <v>100.6</v>
      </c>
      <c r="K92" s="52" t="s">
        <v>92</v>
      </c>
      <c r="L92" s="61">
        <v>17.149999999999999</v>
      </c>
    </row>
    <row r="93" spans="1:12" ht="15" x14ac:dyDescent="0.25">
      <c r="A93" s="25"/>
      <c r="B93" s="16"/>
      <c r="C93" s="11"/>
      <c r="D93" s="7" t="s">
        <v>23</v>
      </c>
      <c r="E93" s="50" t="s">
        <v>93</v>
      </c>
      <c r="F93" s="51">
        <v>25</v>
      </c>
      <c r="G93" s="61">
        <v>1.88</v>
      </c>
      <c r="H93" s="61">
        <v>0.63</v>
      </c>
      <c r="I93" s="61">
        <v>12.75</v>
      </c>
      <c r="J93" s="61">
        <v>65</v>
      </c>
      <c r="K93" s="52"/>
      <c r="L93" s="61">
        <v>3.5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61"/>
      <c r="H94" s="61"/>
      <c r="I94" s="61"/>
      <c r="J94" s="61"/>
      <c r="K94" s="52"/>
      <c r="L94" s="61"/>
    </row>
    <row r="95" spans="1:12" ht="15" x14ac:dyDescent="0.25">
      <c r="A95" s="25"/>
      <c r="B95" s="16"/>
      <c r="C95" s="11"/>
      <c r="D95" s="6"/>
      <c r="E95" s="50"/>
      <c r="F95" s="51"/>
      <c r="G95" s="61"/>
      <c r="H95" s="61"/>
      <c r="I95" s="61"/>
      <c r="J95" s="61"/>
      <c r="K95" s="52"/>
      <c r="L95" s="61"/>
    </row>
    <row r="96" spans="1:12" ht="15" x14ac:dyDescent="0.25">
      <c r="A96" s="25"/>
      <c r="B96" s="16"/>
      <c r="C96" s="11"/>
      <c r="D96" s="6"/>
      <c r="E96" s="50"/>
      <c r="F96" s="51"/>
      <c r="G96" s="61"/>
      <c r="H96" s="61"/>
      <c r="I96" s="61"/>
      <c r="J96" s="61"/>
      <c r="K96" s="52"/>
      <c r="L96" s="6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42">SUM(G90:G96)</f>
        <v>19.190000000000001</v>
      </c>
      <c r="H97" s="21">
        <f t="shared" ref="H97" si="43">SUM(H90:H96)</f>
        <v>24.87</v>
      </c>
      <c r="I97" s="21">
        <f t="shared" ref="I97" si="44">SUM(I90:I96)</f>
        <v>74.72</v>
      </c>
      <c r="J97" s="21">
        <f t="shared" ref="J97" si="45">SUM(J90:J96)</f>
        <v>608.70000000000005</v>
      </c>
      <c r="K97" s="27"/>
      <c r="L97" s="21">
        <f t="shared" si="12"/>
        <v>67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94</v>
      </c>
      <c r="F102" s="51">
        <v>60</v>
      </c>
      <c r="G102" s="61">
        <v>1.1000000000000001</v>
      </c>
      <c r="H102" s="61">
        <v>2.7</v>
      </c>
      <c r="I102" s="61">
        <v>5.78</v>
      </c>
      <c r="J102" s="61">
        <v>52.55</v>
      </c>
      <c r="K102" s="52" t="s">
        <v>95</v>
      </c>
      <c r="L102" s="61">
        <v>8.43</v>
      </c>
    </row>
    <row r="103" spans="1:12" ht="15" x14ac:dyDescent="0.25">
      <c r="A103" s="25"/>
      <c r="B103" s="16"/>
      <c r="C103" s="11"/>
      <c r="D103" s="7" t="s">
        <v>28</v>
      </c>
      <c r="E103" s="50" t="s">
        <v>97</v>
      </c>
      <c r="F103" s="51">
        <v>200</v>
      </c>
      <c r="G103" s="61">
        <v>1.62</v>
      </c>
      <c r="H103" s="61">
        <v>4.07</v>
      </c>
      <c r="I103" s="61">
        <v>9.58</v>
      </c>
      <c r="J103" s="61">
        <v>85.8</v>
      </c>
      <c r="K103" s="52" t="s">
        <v>96</v>
      </c>
      <c r="L103" s="61">
        <v>11.81</v>
      </c>
    </row>
    <row r="104" spans="1:12" ht="15" x14ac:dyDescent="0.25">
      <c r="A104" s="25"/>
      <c r="B104" s="16"/>
      <c r="C104" s="11"/>
      <c r="D104" s="7" t="s">
        <v>29</v>
      </c>
      <c r="E104" s="50" t="s">
        <v>98</v>
      </c>
      <c r="F104" s="51">
        <v>90</v>
      </c>
      <c r="G104" s="61">
        <v>15.85</v>
      </c>
      <c r="H104" s="61">
        <v>12.75</v>
      </c>
      <c r="I104" s="61">
        <v>16.03</v>
      </c>
      <c r="J104" s="61">
        <v>227.7</v>
      </c>
      <c r="K104" s="52" t="s">
        <v>99</v>
      </c>
      <c r="L104" s="61">
        <v>46.01</v>
      </c>
    </row>
    <row r="105" spans="1:12" ht="15" x14ac:dyDescent="0.25">
      <c r="A105" s="25"/>
      <c r="B105" s="16"/>
      <c r="C105" s="11"/>
      <c r="D105" s="7" t="s">
        <v>30</v>
      </c>
      <c r="E105" s="50" t="s">
        <v>100</v>
      </c>
      <c r="F105" s="51">
        <v>150</v>
      </c>
      <c r="G105" s="61">
        <v>4.5999999999999996</v>
      </c>
      <c r="H105" s="61">
        <v>3.9</v>
      </c>
      <c r="I105" s="61">
        <v>24.6</v>
      </c>
      <c r="J105" s="61">
        <v>189</v>
      </c>
      <c r="K105" s="52" t="s">
        <v>101</v>
      </c>
      <c r="L105" s="61">
        <v>10.050000000000001</v>
      </c>
    </row>
    <row r="106" spans="1:12" ht="15" x14ac:dyDescent="0.25">
      <c r="A106" s="25"/>
      <c r="B106" s="16"/>
      <c r="C106" s="11"/>
      <c r="D106" s="7" t="s">
        <v>31</v>
      </c>
      <c r="E106" s="50" t="s">
        <v>102</v>
      </c>
      <c r="F106" s="51">
        <v>200</v>
      </c>
      <c r="G106" s="61">
        <v>0.78</v>
      </c>
      <c r="H106" s="61">
        <v>0.04</v>
      </c>
      <c r="I106" s="61">
        <v>27.63</v>
      </c>
      <c r="J106" s="61">
        <v>114.8</v>
      </c>
      <c r="K106" s="52" t="s">
        <v>103</v>
      </c>
      <c r="L106" s="61">
        <v>17.3</v>
      </c>
    </row>
    <row r="107" spans="1:12" ht="15" x14ac:dyDescent="0.25">
      <c r="A107" s="25"/>
      <c r="B107" s="16"/>
      <c r="C107" s="11"/>
      <c r="D107" s="7" t="s">
        <v>32</v>
      </c>
      <c r="E107" s="50" t="s">
        <v>64</v>
      </c>
      <c r="F107" s="51">
        <v>20</v>
      </c>
      <c r="G107" s="61">
        <v>1.5</v>
      </c>
      <c r="H107" s="61">
        <v>0.2</v>
      </c>
      <c r="I107" s="61">
        <v>9.8000000000000007</v>
      </c>
      <c r="J107" s="61">
        <v>46</v>
      </c>
      <c r="K107" s="52"/>
      <c r="L107" s="61">
        <v>1.8</v>
      </c>
    </row>
    <row r="108" spans="1:12" ht="15" x14ac:dyDescent="0.25">
      <c r="A108" s="25"/>
      <c r="B108" s="16"/>
      <c r="C108" s="11"/>
      <c r="D108" s="7" t="s">
        <v>33</v>
      </c>
      <c r="E108" s="50" t="s">
        <v>65</v>
      </c>
      <c r="F108" s="51">
        <v>20</v>
      </c>
      <c r="G108" s="61">
        <v>1.3</v>
      </c>
      <c r="H108" s="61">
        <v>0.2</v>
      </c>
      <c r="I108" s="61">
        <v>8.1999999999999993</v>
      </c>
      <c r="J108" s="61">
        <v>40</v>
      </c>
      <c r="K108" s="52"/>
      <c r="L108" s="61">
        <v>1.6</v>
      </c>
    </row>
    <row r="109" spans="1:12" ht="15" x14ac:dyDescent="0.25">
      <c r="A109" s="25"/>
      <c r="B109" s="16"/>
      <c r="C109" s="11"/>
      <c r="D109" s="6"/>
      <c r="E109" s="50"/>
      <c r="F109" s="51"/>
      <c r="G109" s="61"/>
      <c r="H109" s="61"/>
      <c r="I109" s="61"/>
      <c r="J109" s="6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61"/>
      <c r="H110" s="61"/>
      <c r="I110" s="61"/>
      <c r="J110" s="6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1">SUM(G102:G110)</f>
        <v>26.750000000000004</v>
      </c>
      <c r="H111" s="21">
        <f t="shared" ref="H111" si="52">SUM(H102:H110)</f>
        <v>23.859999999999996</v>
      </c>
      <c r="I111" s="21">
        <f t="shared" ref="I111" si="53">SUM(I102:I110)</f>
        <v>101.62</v>
      </c>
      <c r="J111" s="21">
        <f t="shared" ref="J111" si="54">SUM(J102:J110)</f>
        <v>755.84999999999991</v>
      </c>
      <c r="K111" s="27"/>
      <c r="L111" s="66">
        <v>97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si="59">SUM(L109:L115)</f>
        <v>97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1245</v>
      </c>
      <c r="G131" s="34">
        <f t="shared" ref="G131" si="70">G97+G101+G111+G116+G123+G130</f>
        <v>45.940000000000005</v>
      </c>
      <c r="H131" s="34">
        <f t="shared" ref="H131" si="71">H97+H101+H111+H116+H123+H130</f>
        <v>48.73</v>
      </c>
      <c r="I131" s="34">
        <f t="shared" ref="I131" si="72">I97+I101+I111+I116+I123+I130</f>
        <v>176.34</v>
      </c>
      <c r="J131" s="34">
        <f t="shared" ref="J131" si="73">J97+J101+J111+J116+J123+J130</f>
        <v>1364.55</v>
      </c>
      <c r="K131" s="35"/>
      <c r="L131" s="34">
        <f t="shared" ref="L131" ca="1" si="74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104</v>
      </c>
      <c r="F132" s="48">
        <v>115</v>
      </c>
      <c r="G132" s="59">
        <v>17.64</v>
      </c>
      <c r="H132" s="59">
        <v>12.08</v>
      </c>
      <c r="I132" s="59">
        <v>26.75</v>
      </c>
      <c r="J132" s="59">
        <v>284.3</v>
      </c>
      <c r="K132" s="49" t="s">
        <v>105</v>
      </c>
      <c r="L132" s="48">
        <v>48.07</v>
      </c>
    </row>
    <row r="133" spans="1:12" ht="15" x14ac:dyDescent="0.25">
      <c r="A133" s="25"/>
      <c r="B133" s="16"/>
      <c r="C133" s="11"/>
      <c r="D133" s="65" t="s">
        <v>86</v>
      </c>
      <c r="E133" s="50" t="s">
        <v>106</v>
      </c>
      <c r="F133" s="51">
        <v>150</v>
      </c>
      <c r="G133" s="61">
        <v>4.58</v>
      </c>
      <c r="H133" s="61">
        <v>5.01</v>
      </c>
      <c r="I133" s="61">
        <v>20.52</v>
      </c>
      <c r="J133" s="61">
        <v>146</v>
      </c>
      <c r="K133" s="52" t="s">
        <v>107</v>
      </c>
      <c r="L133" s="51">
        <v>9.35</v>
      </c>
    </row>
    <row r="134" spans="1:12" ht="15" x14ac:dyDescent="0.25">
      <c r="A134" s="25"/>
      <c r="B134" s="16"/>
      <c r="C134" s="11"/>
      <c r="D134" s="7" t="s">
        <v>22</v>
      </c>
      <c r="E134" s="50" t="s">
        <v>109</v>
      </c>
      <c r="F134" s="51">
        <v>200</v>
      </c>
      <c r="G134" s="61">
        <v>0.13</v>
      </c>
      <c r="H134" s="61">
        <v>0.02</v>
      </c>
      <c r="I134" s="61">
        <v>15.2</v>
      </c>
      <c r="J134" s="61">
        <v>62</v>
      </c>
      <c r="K134" s="52" t="s">
        <v>110</v>
      </c>
      <c r="L134" s="51">
        <v>6.08</v>
      </c>
    </row>
    <row r="135" spans="1:12" ht="15" x14ac:dyDescent="0.25">
      <c r="A135" s="25"/>
      <c r="B135" s="16"/>
      <c r="C135" s="11"/>
      <c r="D135" s="7" t="s">
        <v>23</v>
      </c>
      <c r="E135" s="50" t="s">
        <v>53</v>
      </c>
      <c r="F135" s="51">
        <v>25</v>
      </c>
      <c r="G135" s="61">
        <v>1.88</v>
      </c>
      <c r="H135" s="61">
        <v>0.63</v>
      </c>
      <c r="I135" s="61">
        <v>12.75</v>
      </c>
      <c r="J135" s="61">
        <v>65</v>
      </c>
      <c r="K135" s="52"/>
      <c r="L135" s="61">
        <v>3.5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61"/>
      <c r="H136" s="61"/>
      <c r="I136" s="61"/>
      <c r="J136" s="6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61"/>
      <c r="H137" s="61"/>
      <c r="I137" s="61"/>
      <c r="J137" s="6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490</v>
      </c>
      <c r="G139" s="21">
        <f t="shared" ref="G139" si="75">SUM(G132:G138)</f>
        <v>24.229999999999997</v>
      </c>
      <c r="H139" s="21">
        <f t="shared" ref="H139" si="76">SUM(H132:H138)</f>
        <v>17.739999999999998</v>
      </c>
      <c r="I139" s="21">
        <f t="shared" ref="I139" si="77">SUM(I132:I138)</f>
        <v>75.22</v>
      </c>
      <c r="J139" s="21">
        <f t="shared" ref="J139" si="78">SUM(J132:J138)</f>
        <v>557.29999999999995</v>
      </c>
      <c r="K139" s="27"/>
      <c r="L139" s="21">
        <f t="shared" ref="L139:L181" si="79">SUM(L132:L138)</f>
        <v>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111</v>
      </c>
      <c r="F144" s="51">
        <v>100</v>
      </c>
      <c r="G144" s="61">
        <v>1.38</v>
      </c>
      <c r="H144" s="61">
        <v>10.02</v>
      </c>
      <c r="I144" s="61">
        <v>6.55</v>
      </c>
      <c r="J144" s="61">
        <v>122</v>
      </c>
      <c r="K144" s="52" t="s">
        <v>112</v>
      </c>
      <c r="L144" s="61">
        <v>13.85</v>
      </c>
    </row>
    <row r="145" spans="1:12" ht="15" x14ac:dyDescent="0.25">
      <c r="A145" s="25"/>
      <c r="B145" s="16"/>
      <c r="C145" s="11"/>
      <c r="D145" s="7" t="s">
        <v>28</v>
      </c>
      <c r="E145" s="50" t="s">
        <v>113</v>
      </c>
      <c r="F145" s="51">
        <v>263</v>
      </c>
      <c r="G145" s="61">
        <v>9.85</v>
      </c>
      <c r="H145" s="61">
        <v>8.32</v>
      </c>
      <c r="I145" s="61">
        <v>11.67</v>
      </c>
      <c r="J145" s="61">
        <v>170.2</v>
      </c>
      <c r="K145" s="52" t="s">
        <v>114</v>
      </c>
      <c r="L145" s="61">
        <v>17.87</v>
      </c>
    </row>
    <row r="146" spans="1:12" ht="15" x14ac:dyDescent="0.25">
      <c r="A146" s="25"/>
      <c r="B146" s="16"/>
      <c r="C146" s="11"/>
      <c r="D146" s="7" t="s">
        <v>29</v>
      </c>
      <c r="E146" s="50" t="s">
        <v>115</v>
      </c>
      <c r="F146" s="51">
        <v>100</v>
      </c>
      <c r="G146" s="61">
        <v>15.51</v>
      </c>
      <c r="H146" s="61">
        <v>11.1</v>
      </c>
      <c r="I146" s="61">
        <v>3.5</v>
      </c>
      <c r="J146" s="61">
        <v>202.4</v>
      </c>
      <c r="K146" s="52" t="s">
        <v>116</v>
      </c>
      <c r="L146" s="61">
        <v>42.5</v>
      </c>
    </row>
    <row r="147" spans="1:12" ht="15" x14ac:dyDescent="0.25">
      <c r="A147" s="25"/>
      <c r="B147" s="16"/>
      <c r="C147" s="11"/>
      <c r="D147" s="7" t="s">
        <v>30</v>
      </c>
      <c r="E147" s="50" t="s">
        <v>117</v>
      </c>
      <c r="F147" s="51">
        <v>150</v>
      </c>
      <c r="G147" s="61">
        <v>13.16</v>
      </c>
      <c r="H147" s="61">
        <v>5</v>
      </c>
      <c r="I147" s="61">
        <v>33.83</v>
      </c>
      <c r="J147" s="61">
        <v>231.65</v>
      </c>
      <c r="K147" s="52" t="s">
        <v>118</v>
      </c>
      <c r="L147" s="61">
        <v>9.1</v>
      </c>
    </row>
    <row r="148" spans="1:12" ht="15" x14ac:dyDescent="0.25">
      <c r="A148" s="25"/>
      <c r="B148" s="16"/>
      <c r="C148" s="11"/>
      <c r="D148" s="7" t="s">
        <v>31</v>
      </c>
      <c r="E148" s="50" t="s">
        <v>119</v>
      </c>
      <c r="F148" s="51">
        <v>200</v>
      </c>
      <c r="G148" s="61">
        <v>0.35</v>
      </c>
      <c r="H148" s="61">
        <v>7.0000000000000007E-2</v>
      </c>
      <c r="I148" s="61">
        <v>29.85</v>
      </c>
      <c r="J148" s="61">
        <v>122.2</v>
      </c>
      <c r="K148" s="52" t="s">
        <v>103</v>
      </c>
      <c r="L148" s="61">
        <v>10.28</v>
      </c>
    </row>
    <row r="149" spans="1:12" ht="15" x14ac:dyDescent="0.25">
      <c r="A149" s="25"/>
      <c r="B149" s="16"/>
      <c r="C149" s="11"/>
      <c r="D149" s="7" t="s">
        <v>32</v>
      </c>
      <c r="E149" s="50" t="s">
        <v>120</v>
      </c>
      <c r="F149" s="51">
        <v>20</v>
      </c>
      <c r="G149" s="61">
        <v>1.5</v>
      </c>
      <c r="H149" s="61">
        <v>0.2</v>
      </c>
      <c r="I149" s="61">
        <v>9.8000000000000007</v>
      </c>
      <c r="J149" s="61">
        <v>46</v>
      </c>
      <c r="K149" s="52"/>
      <c r="L149" s="61">
        <v>1.8</v>
      </c>
    </row>
    <row r="150" spans="1:12" ht="15" x14ac:dyDescent="0.25">
      <c r="A150" s="25"/>
      <c r="B150" s="16"/>
      <c r="C150" s="11"/>
      <c r="D150" s="7" t="s">
        <v>33</v>
      </c>
      <c r="E150" s="50" t="s">
        <v>121</v>
      </c>
      <c r="F150" s="51">
        <v>20</v>
      </c>
      <c r="G150" s="61">
        <v>1.3</v>
      </c>
      <c r="H150" s="61">
        <v>0.2</v>
      </c>
      <c r="I150" s="61">
        <v>8.1999999999999993</v>
      </c>
      <c r="J150" s="61">
        <v>40</v>
      </c>
      <c r="K150" s="52"/>
      <c r="L150" s="61">
        <v>1.6</v>
      </c>
    </row>
    <row r="151" spans="1:12" ht="15" x14ac:dyDescent="0.25">
      <c r="A151" s="25"/>
      <c r="B151" s="16"/>
      <c r="C151" s="11"/>
      <c r="D151" s="6"/>
      <c r="E151" s="50"/>
      <c r="F151" s="51"/>
      <c r="G151" s="61"/>
      <c r="H151" s="61"/>
      <c r="I151" s="61"/>
      <c r="J151" s="61"/>
      <c r="K151" s="52"/>
      <c r="L151" s="61"/>
    </row>
    <row r="152" spans="1:12" ht="15" x14ac:dyDescent="0.25">
      <c r="A152" s="25"/>
      <c r="B152" s="16"/>
      <c r="C152" s="11"/>
      <c r="D152" s="6"/>
      <c r="E152" s="50"/>
      <c r="F152" s="51"/>
      <c r="G152" s="61"/>
      <c r="H152" s="61"/>
      <c r="I152" s="61"/>
      <c r="J152" s="61"/>
      <c r="K152" s="52"/>
      <c r="L152" s="6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853</v>
      </c>
      <c r="G153" s="21">
        <f t="shared" ref="G153" si="85">SUM(G144:G152)</f>
        <v>43.050000000000004</v>
      </c>
      <c r="H153" s="21">
        <f t="shared" ref="H153" si="86">SUM(H144:H152)</f>
        <v>34.910000000000004</v>
      </c>
      <c r="I153" s="21">
        <f t="shared" ref="I153" si="87">SUM(I144:I152)</f>
        <v>103.4</v>
      </c>
      <c r="J153" s="21">
        <f t="shared" ref="J153" si="88">SUM(J144:J152)</f>
        <v>934.45</v>
      </c>
      <c r="K153" s="27"/>
      <c r="L153" s="21">
        <v>97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9">SUM(G154:G157)</f>
        <v>0</v>
      </c>
      <c r="H158" s="21">
        <f t="shared" ref="H158" si="90">SUM(H154:H157)</f>
        <v>0</v>
      </c>
      <c r="I158" s="21">
        <f t="shared" ref="I158" si="91">SUM(I154:I157)</f>
        <v>0</v>
      </c>
      <c r="J158" s="21">
        <f t="shared" ref="J158" si="92">SUM(J154:J157)</f>
        <v>0</v>
      </c>
      <c r="K158" s="27"/>
      <c r="L158" s="21">
        <f t="shared" ref="L158" si="93">SUM(L151:L157)</f>
        <v>97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4">SUM(G159:G164)</f>
        <v>0</v>
      </c>
      <c r="H165" s="21">
        <f t="shared" ref="H165" si="95">SUM(H159:H164)</f>
        <v>0</v>
      </c>
      <c r="I165" s="21">
        <f t="shared" ref="I165" si="96">SUM(I159:I164)</f>
        <v>0</v>
      </c>
      <c r="J165" s="21">
        <f t="shared" ref="J165" si="97">SUM(J159:J164)</f>
        <v>0</v>
      </c>
      <c r="K165" s="27"/>
      <c r="L165" s="21">
        <f t="shared" ref="L165" ca="1" si="98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9">SUM(G166:G171)</f>
        <v>0</v>
      </c>
      <c r="H172" s="21">
        <f t="shared" ref="H172" si="100">SUM(H166:H171)</f>
        <v>0</v>
      </c>
      <c r="I172" s="21">
        <f t="shared" ref="I172" si="101">SUM(I166:I171)</f>
        <v>0</v>
      </c>
      <c r="J172" s="21">
        <f t="shared" ref="J172" si="102">SUM(J166:J171)</f>
        <v>0</v>
      </c>
      <c r="K172" s="27"/>
      <c r="L172" s="21">
        <f t="shared" ref="L172" ca="1" si="103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1343</v>
      </c>
      <c r="G173" s="34">
        <f t="shared" ref="G173" si="104">G139+G143+G153+G158+G165+G172</f>
        <v>67.28</v>
      </c>
      <c r="H173" s="34">
        <f t="shared" ref="H173" si="105">H139+H143+H153+H158+H165+H172</f>
        <v>52.650000000000006</v>
      </c>
      <c r="I173" s="34">
        <f t="shared" ref="I173" si="106">I139+I143+I153+I158+I165+I172</f>
        <v>178.62</v>
      </c>
      <c r="J173" s="34">
        <f t="shared" ref="J173" si="107">J139+J143+J153+J158+J165+J172</f>
        <v>1491.75</v>
      </c>
      <c r="K173" s="35"/>
      <c r="L173" s="34">
        <f t="shared" ref="L173" ca="1" si="108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122</v>
      </c>
      <c r="F174" s="48">
        <v>50</v>
      </c>
      <c r="G174" s="59">
        <v>8.02</v>
      </c>
      <c r="H174" s="59">
        <v>8.81</v>
      </c>
      <c r="I174" s="59">
        <v>4.7699999999999996</v>
      </c>
      <c r="J174" s="59">
        <v>127.48</v>
      </c>
      <c r="K174" s="49" t="s">
        <v>123</v>
      </c>
      <c r="L174" s="48">
        <v>22.33</v>
      </c>
    </row>
    <row r="175" spans="1:12" ht="15" x14ac:dyDescent="0.25">
      <c r="A175" s="25"/>
      <c r="B175" s="16"/>
      <c r="C175" s="11"/>
      <c r="D175" s="65" t="s">
        <v>86</v>
      </c>
      <c r="E175" s="50" t="s">
        <v>124</v>
      </c>
      <c r="F175" s="51">
        <v>220</v>
      </c>
      <c r="G175" s="61">
        <v>9.0500000000000007</v>
      </c>
      <c r="H175" s="61">
        <v>11.59</v>
      </c>
      <c r="I175" s="61">
        <v>46.43</v>
      </c>
      <c r="J175" s="61">
        <v>327</v>
      </c>
      <c r="K175" s="52" t="s">
        <v>125</v>
      </c>
      <c r="L175" s="51">
        <v>33.19</v>
      </c>
    </row>
    <row r="176" spans="1:12" ht="15" x14ac:dyDescent="0.25">
      <c r="A176" s="25"/>
      <c r="B176" s="16"/>
      <c r="C176" s="11"/>
      <c r="D176" s="7" t="s">
        <v>22</v>
      </c>
      <c r="E176" s="50" t="s">
        <v>126</v>
      </c>
      <c r="F176" s="51">
        <v>200</v>
      </c>
      <c r="G176" s="61">
        <v>7.0000000000000007E-2</v>
      </c>
      <c r="H176" s="61">
        <v>0.02</v>
      </c>
      <c r="I176" s="61">
        <v>15</v>
      </c>
      <c r="J176" s="61">
        <v>60</v>
      </c>
      <c r="K176" s="52" t="s">
        <v>127</v>
      </c>
      <c r="L176" s="51">
        <v>3.68</v>
      </c>
    </row>
    <row r="177" spans="1:12" ht="15" x14ac:dyDescent="0.25">
      <c r="A177" s="25"/>
      <c r="B177" s="16"/>
      <c r="C177" s="11"/>
      <c r="D177" s="7" t="s">
        <v>23</v>
      </c>
      <c r="E177" s="50" t="s">
        <v>93</v>
      </c>
      <c r="F177" s="51">
        <v>20</v>
      </c>
      <c r="G177" s="61">
        <v>1.5</v>
      </c>
      <c r="H177" s="61">
        <v>0.5</v>
      </c>
      <c r="I177" s="61">
        <v>10.199999999999999</v>
      </c>
      <c r="J177" s="61">
        <v>52</v>
      </c>
      <c r="K177" s="52"/>
      <c r="L177" s="51">
        <v>2.8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61"/>
      <c r="H178" s="61"/>
      <c r="I178" s="61"/>
      <c r="J178" s="61"/>
      <c r="K178" s="52"/>
      <c r="L178" s="51"/>
    </row>
    <row r="179" spans="1:12" ht="15" x14ac:dyDescent="0.25">
      <c r="A179" s="25"/>
      <c r="B179" s="16"/>
      <c r="C179" s="11"/>
      <c r="D179" s="58"/>
      <c r="E179" s="50" t="s">
        <v>128</v>
      </c>
      <c r="F179" s="51">
        <v>5</v>
      </c>
      <c r="G179" s="61">
        <v>1.32</v>
      </c>
      <c r="H179" s="61">
        <v>1.33</v>
      </c>
      <c r="I179" s="61">
        <v>0</v>
      </c>
      <c r="J179" s="61">
        <v>17.149999999999999</v>
      </c>
      <c r="K179" s="52"/>
      <c r="L179" s="51">
        <v>5</v>
      </c>
    </row>
    <row r="180" spans="1:12" ht="15" x14ac:dyDescent="0.25">
      <c r="A180" s="25"/>
      <c r="B180" s="16"/>
      <c r="C180" s="11"/>
      <c r="D180" s="6"/>
      <c r="E180" s="50"/>
      <c r="F180" s="51"/>
      <c r="G180" s="61"/>
      <c r="H180" s="61"/>
      <c r="I180" s="61"/>
      <c r="J180" s="6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495</v>
      </c>
      <c r="G181" s="21">
        <f t="shared" ref="G181" si="109">SUM(G174:G180)</f>
        <v>19.96</v>
      </c>
      <c r="H181" s="21">
        <f t="shared" ref="H181" si="110">SUM(H174:H180)</f>
        <v>22.25</v>
      </c>
      <c r="I181" s="21">
        <f t="shared" ref="I181" si="111">SUM(I174:I180)</f>
        <v>76.400000000000006</v>
      </c>
      <c r="J181" s="21">
        <f t="shared" ref="J181" si="112">SUM(J174:J180)</f>
        <v>583.63</v>
      </c>
      <c r="K181" s="27"/>
      <c r="L181" s="21">
        <f t="shared" si="79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3">SUM(G182:G184)</f>
        <v>0</v>
      </c>
      <c r="H185" s="21">
        <f t="shared" ref="H185" si="114">SUM(H182:H184)</f>
        <v>0</v>
      </c>
      <c r="I185" s="21">
        <f t="shared" ref="I185" si="115">SUM(I182:I184)</f>
        <v>0</v>
      </c>
      <c r="J185" s="21">
        <f t="shared" ref="J185" si="116">SUM(J182:J184)</f>
        <v>0</v>
      </c>
      <c r="K185" s="27"/>
      <c r="L185" s="21">
        <f t="shared" ref="L185" ca="1" si="117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129</v>
      </c>
      <c r="F186" s="51">
        <v>60</v>
      </c>
      <c r="G186" s="61">
        <v>0.68</v>
      </c>
      <c r="H186" s="61">
        <v>1.68</v>
      </c>
      <c r="I186" s="61">
        <v>4.34</v>
      </c>
      <c r="J186" s="61">
        <v>36</v>
      </c>
      <c r="K186" s="52" t="s">
        <v>130</v>
      </c>
      <c r="L186" s="61">
        <v>11.15</v>
      </c>
    </row>
    <row r="187" spans="1:12" ht="15" x14ac:dyDescent="0.25">
      <c r="A187" s="25"/>
      <c r="B187" s="16"/>
      <c r="C187" s="11"/>
      <c r="D187" s="7" t="s">
        <v>28</v>
      </c>
      <c r="E187" s="50" t="s">
        <v>131</v>
      </c>
      <c r="F187" s="51">
        <v>263</v>
      </c>
      <c r="G187" s="61">
        <v>12.77</v>
      </c>
      <c r="H187" s="61">
        <v>8.0500000000000007</v>
      </c>
      <c r="I187" s="61">
        <v>16.59</v>
      </c>
      <c r="J187" s="61">
        <v>202.7</v>
      </c>
      <c r="K187" s="52" t="s">
        <v>132</v>
      </c>
      <c r="L187" s="61">
        <v>21.2</v>
      </c>
    </row>
    <row r="188" spans="1:12" ht="15" x14ac:dyDescent="0.25">
      <c r="A188" s="25"/>
      <c r="B188" s="16"/>
      <c r="C188" s="11"/>
      <c r="D188" s="7" t="s">
        <v>29</v>
      </c>
      <c r="E188" s="50" t="s">
        <v>134</v>
      </c>
      <c r="F188" s="51">
        <v>90</v>
      </c>
      <c r="G188" s="61">
        <v>10.08</v>
      </c>
      <c r="H188" s="61">
        <v>10.210000000000001</v>
      </c>
      <c r="I188" s="61">
        <v>11.34</v>
      </c>
      <c r="J188" s="61">
        <v>178.13</v>
      </c>
      <c r="K188" s="52" t="s">
        <v>135</v>
      </c>
      <c r="L188" s="61">
        <v>27.83</v>
      </c>
    </row>
    <row r="189" spans="1:12" ht="15" x14ac:dyDescent="0.25">
      <c r="A189" s="25"/>
      <c r="B189" s="16"/>
      <c r="C189" s="11"/>
      <c r="D189" s="7" t="s">
        <v>30</v>
      </c>
      <c r="E189" s="50" t="s">
        <v>133</v>
      </c>
      <c r="F189" s="51">
        <v>150</v>
      </c>
      <c r="G189" s="61">
        <v>4.18</v>
      </c>
      <c r="H189" s="61">
        <v>5.01</v>
      </c>
      <c r="I189" s="61">
        <v>23.94</v>
      </c>
      <c r="J189" s="61">
        <v>157.5</v>
      </c>
      <c r="K189" s="52" t="s">
        <v>107</v>
      </c>
      <c r="L189" s="61">
        <v>7.89</v>
      </c>
    </row>
    <row r="190" spans="1:12" ht="15" x14ac:dyDescent="0.25">
      <c r="A190" s="25"/>
      <c r="B190" s="16"/>
      <c r="C190" s="11"/>
      <c r="D190" s="7" t="s">
        <v>31</v>
      </c>
      <c r="E190" s="50" t="s">
        <v>136</v>
      </c>
      <c r="F190" s="51">
        <v>200</v>
      </c>
      <c r="G190" s="61">
        <v>0.4</v>
      </c>
      <c r="H190" s="61">
        <v>0.1</v>
      </c>
      <c r="I190" s="61">
        <v>33.69</v>
      </c>
      <c r="J190" s="61">
        <v>138.80000000000001</v>
      </c>
      <c r="K190" s="52" t="s">
        <v>137</v>
      </c>
      <c r="L190" s="61">
        <v>24.63</v>
      </c>
    </row>
    <row r="191" spans="1:12" ht="15" x14ac:dyDescent="0.25">
      <c r="A191" s="25"/>
      <c r="B191" s="16"/>
      <c r="C191" s="11"/>
      <c r="D191" s="7" t="s">
        <v>32</v>
      </c>
      <c r="E191" s="50" t="s">
        <v>64</v>
      </c>
      <c r="F191" s="51">
        <v>30</v>
      </c>
      <c r="G191" s="61">
        <v>2.25</v>
      </c>
      <c r="H191" s="61">
        <v>0.3</v>
      </c>
      <c r="I191" s="61">
        <v>14.7</v>
      </c>
      <c r="J191" s="61">
        <v>69</v>
      </c>
      <c r="K191" s="52"/>
      <c r="L191" s="6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65</v>
      </c>
      <c r="F192" s="51">
        <v>20</v>
      </c>
      <c r="G192" s="61">
        <v>1.3</v>
      </c>
      <c r="H192" s="61">
        <v>0.2</v>
      </c>
      <c r="I192" s="61">
        <v>8.1999999999999993</v>
      </c>
      <c r="J192" s="61">
        <v>40</v>
      </c>
      <c r="K192" s="52"/>
      <c r="L192" s="61">
        <v>1.6</v>
      </c>
    </row>
    <row r="193" spans="1:12" ht="15" x14ac:dyDescent="0.25">
      <c r="A193" s="25"/>
      <c r="B193" s="16"/>
      <c r="C193" s="11"/>
      <c r="D193" s="6"/>
      <c r="E193" s="50"/>
      <c r="F193" s="51"/>
      <c r="G193" s="61"/>
      <c r="H193" s="61"/>
      <c r="I193" s="61"/>
      <c r="J193" s="61"/>
      <c r="K193" s="52"/>
      <c r="L193" s="61"/>
    </row>
    <row r="194" spans="1:12" ht="15" x14ac:dyDescent="0.25">
      <c r="A194" s="25"/>
      <c r="B194" s="16"/>
      <c r="C194" s="11"/>
      <c r="D194" s="6"/>
      <c r="E194" s="50"/>
      <c r="F194" s="51"/>
      <c r="G194" s="61"/>
      <c r="H194" s="61"/>
      <c r="I194" s="61"/>
      <c r="J194" s="61"/>
      <c r="K194" s="52"/>
      <c r="L194" s="6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813</v>
      </c>
      <c r="G195" s="21">
        <f t="shared" ref="G195" si="118">SUM(G186:G194)</f>
        <v>31.66</v>
      </c>
      <c r="H195" s="21">
        <f t="shared" ref="H195" si="119">SUM(H186:H194)</f>
        <v>25.550000000000004</v>
      </c>
      <c r="I195" s="21">
        <f t="shared" ref="I195" si="120">SUM(I186:I194)</f>
        <v>112.8</v>
      </c>
      <c r="J195" s="21">
        <f t="shared" ref="J195" si="121">SUM(J186:J194)</f>
        <v>822.12999999999988</v>
      </c>
      <c r="K195" s="27"/>
      <c r="L195" s="21">
        <v>97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2">SUM(G196:G199)</f>
        <v>0</v>
      </c>
      <c r="H200" s="21">
        <f t="shared" ref="H200" si="123">SUM(H196:H199)</f>
        <v>0</v>
      </c>
      <c r="I200" s="21">
        <f t="shared" ref="I200" si="124">SUM(I196:I199)</f>
        <v>0</v>
      </c>
      <c r="J200" s="21">
        <f t="shared" ref="J200" si="125">SUM(J196:J199)</f>
        <v>0</v>
      </c>
      <c r="K200" s="27"/>
      <c r="L200" s="21">
        <f t="shared" ref="L200" si="126">SUM(L193:L199)</f>
        <v>97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1308</v>
      </c>
      <c r="G215" s="34">
        <f t="shared" ref="G215" si="137">G181+G185+G195+G200+G207+G214</f>
        <v>51.620000000000005</v>
      </c>
      <c r="H215" s="34">
        <f t="shared" ref="H215" si="138">H181+H185+H195+H200+H207+H214</f>
        <v>47.800000000000004</v>
      </c>
      <c r="I215" s="34">
        <f t="shared" ref="I215" si="139">I181+I185+I195+I200+I207+I214</f>
        <v>189.2</v>
      </c>
      <c r="J215" s="34">
        <f t="shared" ref="J215" si="140">J181+J185+J195+J200+J207+J214</f>
        <v>1405.7599999999998</v>
      </c>
      <c r="K215" s="35"/>
      <c r="L215" s="34">
        <f t="shared" ref="L215" ca="1" si="14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0</v>
      </c>
      <c r="G257" s="34">
        <f t="shared" ref="G257" si="172">G223+G227+G237+G242+G249+G256</f>
        <v>0</v>
      </c>
      <c r="H257" s="34">
        <f t="shared" ref="H257" si="173">H223+H227+H237+H242+H249+H256</f>
        <v>0</v>
      </c>
      <c r="I257" s="34">
        <f t="shared" ref="I257" si="174">I223+I227+I237+I242+I249+I256</f>
        <v>0</v>
      </c>
      <c r="J257" s="34">
        <f t="shared" ref="J257" si="175">J223+J227+J237+J242+J249+J256</f>
        <v>0</v>
      </c>
      <c r="K257" s="35"/>
      <c r="L257" s="34">
        <f t="shared" ref="L257" ca="1" si="1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7">SUM(G258:G264)</f>
        <v>0</v>
      </c>
      <c r="H265" s="21">
        <f t="shared" ref="H265" si="178">SUM(H258:H264)</f>
        <v>0</v>
      </c>
      <c r="I265" s="21">
        <f t="shared" ref="I265" si="179">SUM(I258:I264)</f>
        <v>0</v>
      </c>
      <c r="J265" s="21">
        <f t="shared" ref="J265" si="180">SUM(J258:J264)</f>
        <v>0</v>
      </c>
      <c r="K265" s="27"/>
      <c r="L265" s="21">
        <f t="shared" si="146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138</v>
      </c>
      <c r="F300" s="48">
        <v>210</v>
      </c>
      <c r="G300" s="59">
        <v>5.9</v>
      </c>
      <c r="H300" s="59">
        <v>7.2</v>
      </c>
      <c r="I300" s="59">
        <v>52.83</v>
      </c>
      <c r="J300" s="59">
        <v>268</v>
      </c>
      <c r="K300" s="49" t="s">
        <v>139</v>
      </c>
      <c r="L300" s="48">
        <v>26.23</v>
      </c>
    </row>
    <row r="301" spans="1:12" ht="15" x14ac:dyDescent="0.25">
      <c r="A301" s="25"/>
      <c r="B301" s="16"/>
      <c r="C301" s="11"/>
      <c r="D301" s="65" t="s">
        <v>86</v>
      </c>
      <c r="E301" s="50" t="s">
        <v>140</v>
      </c>
      <c r="F301" s="51">
        <v>50</v>
      </c>
      <c r="G301" s="61">
        <v>7.14</v>
      </c>
      <c r="H301" s="61">
        <v>9.99</v>
      </c>
      <c r="I301" s="61">
        <v>8.33</v>
      </c>
      <c r="J301" s="61">
        <v>161.66999999999999</v>
      </c>
      <c r="K301" s="52" t="s">
        <v>141</v>
      </c>
      <c r="L301" s="51">
        <v>20.190000000000001</v>
      </c>
    </row>
    <row r="302" spans="1:12" ht="15" x14ac:dyDescent="0.25">
      <c r="A302" s="25"/>
      <c r="B302" s="16"/>
      <c r="C302" s="11"/>
      <c r="D302" s="7" t="s">
        <v>22</v>
      </c>
      <c r="E302" s="50" t="s">
        <v>142</v>
      </c>
      <c r="F302" s="51">
        <v>200</v>
      </c>
      <c r="G302" s="61">
        <v>0.13</v>
      </c>
      <c r="H302" s="61">
        <v>0.02</v>
      </c>
      <c r="I302" s="61">
        <v>15.2</v>
      </c>
      <c r="J302" s="61">
        <v>62</v>
      </c>
      <c r="K302" s="52" t="s">
        <v>110</v>
      </c>
      <c r="L302" s="51">
        <v>6.08</v>
      </c>
    </row>
    <row r="303" spans="1:12" ht="15" x14ac:dyDescent="0.25">
      <c r="A303" s="25"/>
      <c r="B303" s="16"/>
      <c r="C303" s="11"/>
      <c r="D303" s="7" t="s">
        <v>23</v>
      </c>
      <c r="E303" s="50" t="s">
        <v>53</v>
      </c>
      <c r="F303" s="51">
        <v>25</v>
      </c>
      <c r="G303" s="61">
        <v>1.88</v>
      </c>
      <c r="H303" s="61">
        <v>0.63</v>
      </c>
      <c r="I303" s="61">
        <v>12.75</v>
      </c>
      <c r="J303" s="61">
        <v>65</v>
      </c>
      <c r="K303" s="52"/>
      <c r="L303" s="51">
        <v>3.5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61"/>
      <c r="H304" s="61"/>
      <c r="I304" s="61"/>
      <c r="J304" s="61"/>
      <c r="K304" s="52"/>
      <c r="L304" s="51"/>
    </row>
    <row r="305" spans="1:12" ht="15" x14ac:dyDescent="0.25">
      <c r="A305" s="25"/>
      <c r="B305" s="16"/>
      <c r="C305" s="11"/>
      <c r="D305" s="58"/>
      <c r="E305" s="50" t="s">
        <v>128</v>
      </c>
      <c r="F305" s="51">
        <v>10</v>
      </c>
      <c r="G305" s="61">
        <v>2.63</v>
      </c>
      <c r="H305" s="61">
        <v>2.66</v>
      </c>
      <c r="I305" s="61">
        <v>0</v>
      </c>
      <c r="J305" s="61">
        <v>34.299999999999997</v>
      </c>
      <c r="K305" s="52" t="s">
        <v>143</v>
      </c>
      <c r="L305" s="51">
        <v>11</v>
      </c>
    </row>
    <row r="306" spans="1:12" ht="15" x14ac:dyDescent="0.25">
      <c r="A306" s="25"/>
      <c r="B306" s="16"/>
      <c r="C306" s="11"/>
      <c r="D306" s="6"/>
      <c r="E306" s="50"/>
      <c r="F306" s="51"/>
      <c r="G306" s="61"/>
      <c r="H306" s="61"/>
      <c r="I306" s="61"/>
      <c r="J306" s="6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495</v>
      </c>
      <c r="G307" s="21">
        <f t="shared" ref="G307" si="211">SUM(G300:G306)</f>
        <v>17.68</v>
      </c>
      <c r="H307" s="21">
        <f t="shared" ref="H307" si="212">SUM(H300:H306)</f>
        <v>20.5</v>
      </c>
      <c r="I307" s="21">
        <f t="shared" ref="I307" si="213">SUM(I300:I306)</f>
        <v>89.11</v>
      </c>
      <c r="J307" s="21">
        <f t="shared" ref="J307" si="214">SUM(J300:J306)</f>
        <v>590.96999999999991</v>
      </c>
      <c r="K307" s="27"/>
      <c r="L307" s="21">
        <f t="shared" ref="L307:L349" si="215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144</v>
      </c>
      <c r="F312" s="51">
        <v>65</v>
      </c>
      <c r="G312" s="61">
        <v>1</v>
      </c>
      <c r="H312" s="61">
        <v>0.16</v>
      </c>
      <c r="I312" s="61">
        <v>13.2</v>
      </c>
      <c r="J312" s="61">
        <v>58.24</v>
      </c>
      <c r="K312" s="52" t="s">
        <v>145</v>
      </c>
      <c r="L312" s="61">
        <v>13.74</v>
      </c>
    </row>
    <row r="313" spans="1:12" ht="15" x14ac:dyDescent="0.25">
      <c r="A313" s="25"/>
      <c r="B313" s="16"/>
      <c r="C313" s="11"/>
      <c r="D313" s="7" t="s">
        <v>28</v>
      </c>
      <c r="E313" s="50" t="s">
        <v>146</v>
      </c>
      <c r="F313" s="51">
        <v>263</v>
      </c>
      <c r="G313" s="61">
        <v>10.89</v>
      </c>
      <c r="H313" s="61">
        <v>6.76</v>
      </c>
      <c r="I313" s="61">
        <v>16.989999999999998</v>
      </c>
      <c r="J313" s="61">
        <v>184.15</v>
      </c>
      <c r="K313" s="52" t="s">
        <v>147</v>
      </c>
      <c r="L313" s="61">
        <v>25.8</v>
      </c>
    </row>
    <row r="314" spans="1:12" ht="15" x14ac:dyDescent="0.25">
      <c r="A314" s="25"/>
      <c r="B314" s="16"/>
      <c r="C314" s="11"/>
      <c r="D314" s="7" t="s">
        <v>29</v>
      </c>
      <c r="E314" s="50" t="s">
        <v>148</v>
      </c>
      <c r="F314" s="51">
        <v>90</v>
      </c>
      <c r="G314" s="61">
        <v>12.86</v>
      </c>
      <c r="H314" s="61">
        <v>17.989999999999998</v>
      </c>
      <c r="I314" s="61">
        <v>15</v>
      </c>
      <c r="J314" s="61">
        <v>273</v>
      </c>
      <c r="K314" s="52" t="s">
        <v>141</v>
      </c>
      <c r="L314" s="61">
        <v>37.42</v>
      </c>
    </row>
    <row r="315" spans="1:12" ht="15" x14ac:dyDescent="0.25">
      <c r="A315" s="25"/>
      <c r="B315" s="16"/>
      <c r="C315" s="11"/>
      <c r="D315" s="7" t="s">
        <v>30</v>
      </c>
      <c r="E315" s="50" t="s">
        <v>149</v>
      </c>
      <c r="F315" s="51">
        <v>150</v>
      </c>
      <c r="G315" s="61">
        <v>12.54</v>
      </c>
      <c r="H315" s="61">
        <v>9.35</v>
      </c>
      <c r="I315" s="61">
        <v>30.6</v>
      </c>
      <c r="J315" s="61">
        <v>256.64999999999998</v>
      </c>
      <c r="K315" s="52" t="s">
        <v>150</v>
      </c>
      <c r="L315" s="61">
        <v>6.86</v>
      </c>
    </row>
    <row r="316" spans="1:12" ht="15" x14ac:dyDescent="0.25">
      <c r="A316" s="25"/>
      <c r="B316" s="16"/>
      <c r="C316" s="11"/>
      <c r="D316" s="7" t="s">
        <v>31</v>
      </c>
      <c r="E316" s="50" t="s">
        <v>151</v>
      </c>
      <c r="F316" s="51">
        <v>200</v>
      </c>
      <c r="G316" s="61">
        <v>0.1</v>
      </c>
      <c r="H316" s="61">
        <v>0</v>
      </c>
      <c r="I316" s="61">
        <v>24.2</v>
      </c>
      <c r="J316" s="61">
        <v>93</v>
      </c>
      <c r="K316" s="52" t="s">
        <v>152</v>
      </c>
      <c r="L316" s="61">
        <v>8.8800000000000008</v>
      </c>
    </row>
    <row r="317" spans="1:12" ht="15" x14ac:dyDescent="0.25">
      <c r="A317" s="25"/>
      <c r="B317" s="16"/>
      <c r="C317" s="11"/>
      <c r="D317" s="7" t="s">
        <v>32</v>
      </c>
      <c r="E317" s="50" t="s">
        <v>64</v>
      </c>
      <c r="F317" s="51">
        <v>30</v>
      </c>
      <c r="G317" s="61">
        <v>2.25</v>
      </c>
      <c r="H317" s="61">
        <v>0.3</v>
      </c>
      <c r="I317" s="61">
        <v>14.7</v>
      </c>
      <c r="J317" s="61">
        <v>69</v>
      </c>
      <c r="K317" s="52"/>
      <c r="L317" s="6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153</v>
      </c>
      <c r="F318" s="51">
        <v>20</v>
      </c>
      <c r="G318" s="61">
        <v>1.3</v>
      </c>
      <c r="H318" s="61">
        <v>0.2</v>
      </c>
      <c r="I318" s="61">
        <v>8.1999999999999993</v>
      </c>
      <c r="J318" s="61">
        <v>40</v>
      </c>
      <c r="K318" s="52"/>
      <c r="L318" s="61">
        <v>1.6</v>
      </c>
    </row>
    <row r="319" spans="1:12" ht="15" x14ac:dyDescent="0.25">
      <c r="A319" s="25"/>
      <c r="B319" s="16"/>
      <c r="C319" s="11"/>
      <c r="D319" s="6"/>
      <c r="E319" s="50"/>
      <c r="F319" s="51"/>
      <c r="G319" s="61"/>
      <c r="H319" s="61"/>
      <c r="I319" s="61"/>
      <c r="J319" s="61"/>
      <c r="K319" s="52"/>
      <c r="L319" s="61"/>
    </row>
    <row r="320" spans="1:12" ht="15" x14ac:dyDescent="0.25">
      <c r="A320" s="25"/>
      <c r="B320" s="16"/>
      <c r="C320" s="11"/>
      <c r="D320" s="6"/>
      <c r="E320" s="50"/>
      <c r="F320" s="51"/>
      <c r="G320" s="61"/>
      <c r="H320" s="61"/>
      <c r="I320" s="61"/>
      <c r="J320" s="61"/>
      <c r="K320" s="52"/>
      <c r="L320" s="6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818</v>
      </c>
      <c r="G321" s="21">
        <f t="shared" ref="G321" si="221">SUM(G312:G320)</f>
        <v>40.94</v>
      </c>
      <c r="H321" s="21">
        <f t="shared" ref="H321" si="222">SUM(H312:H320)</f>
        <v>34.76</v>
      </c>
      <c r="I321" s="21">
        <f t="shared" ref="I321" si="223">SUM(I312:I320)</f>
        <v>122.89</v>
      </c>
      <c r="J321" s="21">
        <f t="shared" ref="J321" si="224">SUM(J312:J320)</f>
        <v>974.04</v>
      </c>
      <c r="K321" s="27"/>
      <c r="L321" s="21">
        <v>97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5">SUM(G322:G325)</f>
        <v>0</v>
      </c>
      <c r="H326" s="21">
        <f t="shared" ref="H326" si="226">SUM(H322:H325)</f>
        <v>0</v>
      </c>
      <c r="I326" s="21">
        <f t="shared" ref="I326" si="227">SUM(I322:I325)</f>
        <v>0</v>
      </c>
      <c r="J326" s="21">
        <f t="shared" ref="J326" si="228">SUM(J322:J325)</f>
        <v>0</v>
      </c>
      <c r="K326" s="27"/>
      <c r="L326" s="21">
        <f t="shared" ref="L326" si="229">SUM(L319:L325)</f>
        <v>97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0">SUM(G327:G332)</f>
        <v>0</v>
      </c>
      <c r="H333" s="21">
        <f t="shared" ref="H333" si="231">SUM(H327:H332)</f>
        <v>0</v>
      </c>
      <c r="I333" s="21">
        <f t="shared" ref="I333" si="232">SUM(I327:I332)</f>
        <v>0</v>
      </c>
      <c r="J333" s="21">
        <f t="shared" ref="J333" si="233">SUM(J327:J332)</f>
        <v>0</v>
      </c>
      <c r="K333" s="27"/>
      <c r="L333" s="21">
        <f t="shared" ref="L333" ca="1" si="234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5">SUM(G334:G339)</f>
        <v>0</v>
      </c>
      <c r="H340" s="21">
        <f t="shared" ref="H340" si="236">SUM(H334:H339)</f>
        <v>0</v>
      </c>
      <c r="I340" s="21">
        <f t="shared" ref="I340" si="237">SUM(I334:I339)</f>
        <v>0</v>
      </c>
      <c r="J340" s="21">
        <f t="shared" ref="J340" si="238">SUM(J334:J339)</f>
        <v>0</v>
      </c>
      <c r="K340" s="27"/>
      <c r="L340" s="21">
        <f t="shared" ref="L340" ca="1" si="239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1313</v>
      </c>
      <c r="G341" s="34">
        <f t="shared" ref="G341" si="240">G307+G311+G321+G326+G333+G340</f>
        <v>58.62</v>
      </c>
      <c r="H341" s="34">
        <f t="shared" ref="H341" si="241">H307+H311+H321+H326+H333+H340</f>
        <v>55.26</v>
      </c>
      <c r="I341" s="34">
        <f t="shared" ref="I341" si="242">I307+I311+I321+I326+I333+I340</f>
        <v>212</v>
      </c>
      <c r="J341" s="34">
        <f t="shared" ref="J341" si="243">J307+J311+J321+J326+J333+J340</f>
        <v>1565.0099999999998</v>
      </c>
      <c r="K341" s="35"/>
      <c r="L341" s="34">
        <f t="shared" ref="L341" ca="1" si="244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154</v>
      </c>
      <c r="F342" s="48">
        <v>75</v>
      </c>
      <c r="G342" s="59">
        <v>7.98</v>
      </c>
      <c r="H342" s="59">
        <v>5.82</v>
      </c>
      <c r="I342" s="59">
        <v>14.89</v>
      </c>
      <c r="J342" s="59">
        <v>143.80000000000001</v>
      </c>
      <c r="K342" s="49" t="s">
        <v>155</v>
      </c>
      <c r="L342" s="48">
        <v>32.549999999999997</v>
      </c>
    </row>
    <row r="343" spans="1:12" ht="15" x14ac:dyDescent="0.25">
      <c r="A343" s="15"/>
      <c r="B343" s="16"/>
      <c r="C343" s="11"/>
      <c r="D343" s="65" t="s">
        <v>86</v>
      </c>
      <c r="E343" s="50" t="s">
        <v>156</v>
      </c>
      <c r="F343" s="51">
        <v>210</v>
      </c>
      <c r="G343" s="61">
        <v>8.64</v>
      </c>
      <c r="H343" s="61">
        <v>11.06</v>
      </c>
      <c r="I343" s="61">
        <v>44.32</v>
      </c>
      <c r="J343" s="61">
        <v>315</v>
      </c>
      <c r="K343" s="52" t="s">
        <v>125</v>
      </c>
      <c r="L343" s="51">
        <v>23.19</v>
      </c>
    </row>
    <row r="344" spans="1:12" ht="15" x14ac:dyDescent="0.25">
      <c r="A344" s="15"/>
      <c r="B344" s="16"/>
      <c r="C344" s="11"/>
      <c r="D344" s="7" t="s">
        <v>22</v>
      </c>
      <c r="E344" s="50" t="s">
        <v>157</v>
      </c>
      <c r="F344" s="51">
        <v>200</v>
      </c>
      <c r="G344" s="61">
        <v>1.52</v>
      </c>
      <c r="H344" s="61">
        <v>1.35</v>
      </c>
      <c r="I344" s="61">
        <v>15.9</v>
      </c>
      <c r="J344" s="61">
        <v>81</v>
      </c>
      <c r="K344" s="52" t="s">
        <v>52</v>
      </c>
      <c r="L344" s="51">
        <v>7.76</v>
      </c>
    </row>
    <row r="345" spans="1:12" ht="15" x14ac:dyDescent="0.25">
      <c r="A345" s="15"/>
      <c r="B345" s="16"/>
      <c r="C345" s="11"/>
      <c r="D345" s="7" t="s">
        <v>23</v>
      </c>
      <c r="E345" s="50" t="s">
        <v>53</v>
      </c>
      <c r="F345" s="51">
        <v>25</v>
      </c>
      <c r="G345" s="61">
        <v>1.88</v>
      </c>
      <c r="H345" s="61">
        <v>0.63</v>
      </c>
      <c r="I345" s="61">
        <v>12.75</v>
      </c>
      <c r="J345" s="61">
        <v>65</v>
      </c>
      <c r="K345" s="52"/>
      <c r="L345" s="51">
        <v>3.5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61"/>
      <c r="H346" s="61"/>
      <c r="I346" s="61"/>
      <c r="J346" s="6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61"/>
      <c r="H347" s="61"/>
      <c r="I347" s="61"/>
      <c r="J347" s="6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61"/>
      <c r="H348" s="61"/>
      <c r="I348" s="61"/>
      <c r="J348" s="6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5">SUM(G342:G348)</f>
        <v>20.02</v>
      </c>
      <c r="H349" s="21">
        <f t="shared" ref="H349" si="246">SUM(H342:H348)</f>
        <v>18.860000000000003</v>
      </c>
      <c r="I349" s="21">
        <f t="shared" ref="I349" si="247">SUM(I342:I348)</f>
        <v>87.86</v>
      </c>
      <c r="J349" s="21">
        <f t="shared" ref="J349" si="248">SUM(J342:J348)</f>
        <v>604.79999999999995</v>
      </c>
      <c r="K349" s="27"/>
      <c r="L349" s="21">
        <f t="shared" si="215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9">SUM(G350:G352)</f>
        <v>0</v>
      </c>
      <c r="H353" s="21">
        <f t="shared" ref="H353" si="250">SUM(H350:H352)</f>
        <v>0</v>
      </c>
      <c r="I353" s="21">
        <f t="shared" ref="I353" si="251">SUM(I350:I352)</f>
        <v>0</v>
      </c>
      <c r="J353" s="21">
        <f t="shared" ref="J353" si="252">SUM(J350:J352)</f>
        <v>0</v>
      </c>
      <c r="K353" s="27"/>
      <c r="L353" s="21">
        <f t="shared" ref="L353" ca="1" si="253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158</v>
      </c>
      <c r="F354" s="51">
        <v>65</v>
      </c>
      <c r="G354" s="61">
        <v>1.2</v>
      </c>
      <c r="H354" s="61">
        <v>4.34</v>
      </c>
      <c r="I354" s="61">
        <v>11.74</v>
      </c>
      <c r="J354" s="61">
        <v>87.1</v>
      </c>
      <c r="K354" s="52" t="s">
        <v>159</v>
      </c>
      <c r="L354" s="61">
        <v>10.09</v>
      </c>
    </row>
    <row r="355" spans="1:12" ht="15" x14ac:dyDescent="0.25">
      <c r="A355" s="15"/>
      <c r="B355" s="16"/>
      <c r="C355" s="11"/>
      <c r="D355" s="7" t="s">
        <v>28</v>
      </c>
      <c r="E355" s="50" t="s">
        <v>160</v>
      </c>
      <c r="F355" s="51">
        <v>263</v>
      </c>
      <c r="G355" s="61">
        <v>8.69</v>
      </c>
      <c r="H355" s="61">
        <v>6.74</v>
      </c>
      <c r="I355" s="61">
        <v>6.37</v>
      </c>
      <c r="J355" s="61">
        <v>126.25</v>
      </c>
      <c r="K355" s="52" t="s">
        <v>161</v>
      </c>
      <c r="L355" s="61">
        <v>19.45</v>
      </c>
    </row>
    <row r="356" spans="1:12" ht="15" x14ac:dyDescent="0.25">
      <c r="A356" s="15"/>
      <c r="B356" s="16"/>
      <c r="C356" s="11"/>
      <c r="D356" s="7" t="s">
        <v>29</v>
      </c>
      <c r="E356" s="50" t="s">
        <v>162</v>
      </c>
      <c r="F356" s="51">
        <v>90</v>
      </c>
      <c r="G356" s="61">
        <v>11.63</v>
      </c>
      <c r="H356" s="61">
        <v>7.38</v>
      </c>
      <c r="I356" s="61">
        <v>14.26</v>
      </c>
      <c r="J356" s="61">
        <v>171</v>
      </c>
      <c r="K356" s="52" t="s">
        <v>70</v>
      </c>
      <c r="L356" s="61">
        <v>28.65</v>
      </c>
    </row>
    <row r="357" spans="1:12" ht="15" x14ac:dyDescent="0.25">
      <c r="A357" s="15"/>
      <c r="B357" s="16"/>
      <c r="C357" s="11"/>
      <c r="D357" s="7" t="s">
        <v>30</v>
      </c>
      <c r="E357" s="50" t="s">
        <v>66</v>
      </c>
      <c r="F357" s="51">
        <v>150</v>
      </c>
      <c r="G357" s="61">
        <v>3.06</v>
      </c>
      <c r="H357" s="61">
        <v>4.8</v>
      </c>
      <c r="I357" s="61">
        <v>20.440000000000001</v>
      </c>
      <c r="J357" s="61">
        <v>137.25</v>
      </c>
      <c r="K357" s="52" t="s">
        <v>67</v>
      </c>
      <c r="L357" s="61">
        <v>17.21</v>
      </c>
    </row>
    <row r="358" spans="1:12" ht="15" x14ac:dyDescent="0.25">
      <c r="A358" s="15"/>
      <c r="B358" s="16"/>
      <c r="C358" s="11"/>
      <c r="D358" s="7" t="s">
        <v>31</v>
      </c>
      <c r="E358" s="50" t="s">
        <v>163</v>
      </c>
      <c r="F358" s="51">
        <v>200</v>
      </c>
      <c r="G358" s="61">
        <v>0.78</v>
      </c>
      <c r="H358" s="61">
        <v>0.04</v>
      </c>
      <c r="I358" s="61">
        <v>27.63</v>
      </c>
      <c r="J358" s="61">
        <v>114.8</v>
      </c>
      <c r="K358" s="52" t="s">
        <v>103</v>
      </c>
      <c r="L358" s="61">
        <v>17.3</v>
      </c>
    </row>
    <row r="359" spans="1:12" ht="15" x14ac:dyDescent="0.25">
      <c r="A359" s="15"/>
      <c r="B359" s="16"/>
      <c r="C359" s="11"/>
      <c r="D359" s="7" t="s">
        <v>32</v>
      </c>
      <c r="E359" s="50" t="s">
        <v>64</v>
      </c>
      <c r="F359" s="51">
        <v>30</v>
      </c>
      <c r="G359" s="61">
        <v>2.25</v>
      </c>
      <c r="H359" s="61">
        <v>0.3</v>
      </c>
      <c r="I359" s="61">
        <v>14.7</v>
      </c>
      <c r="J359" s="61">
        <v>69</v>
      </c>
      <c r="K359" s="52"/>
      <c r="L359" s="6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65</v>
      </c>
      <c r="F360" s="51">
        <v>20</v>
      </c>
      <c r="G360" s="61">
        <v>1.3</v>
      </c>
      <c r="H360" s="61">
        <v>0.2</v>
      </c>
      <c r="I360" s="61">
        <v>8.1999999999999993</v>
      </c>
      <c r="J360" s="61">
        <v>40</v>
      </c>
      <c r="K360" s="52"/>
      <c r="L360" s="61">
        <v>1.6</v>
      </c>
    </row>
    <row r="361" spans="1:12" ht="15" x14ac:dyDescent="0.25">
      <c r="A361" s="15"/>
      <c r="B361" s="16"/>
      <c r="C361" s="11"/>
      <c r="D361" s="6"/>
      <c r="E361" s="50"/>
      <c r="F361" s="51"/>
      <c r="G361" s="61"/>
      <c r="H361" s="61"/>
      <c r="I361" s="61"/>
      <c r="J361" s="61"/>
      <c r="K361" s="52"/>
      <c r="L361" s="61"/>
    </row>
    <row r="362" spans="1:12" ht="15" x14ac:dyDescent="0.25">
      <c r="A362" s="15"/>
      <c r="B362" s="16"/>
      <c r="C362" s="11"/>
      <c r="D362" s="6"/>
      <c r="E362" s="50"/>
      <c r="F362" s="51"/>
      <c r="G362" s="61"/>
      <c r="H362" s="61"/>
      <c r="I362" s="61"/>
      <c r="J362" s="61"/>
      <c r="K362" s="52"/>
      <c r="L362" s="6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818</v>
      </c>
      <c r="G363" s="21">
        <f t="shared" ref="G363" si="254">SUM(G354:G362)</f>
        <v>28.91</v>
      </c>
      <c r="H363" s="21">
        <f t="shared" ref="H363" si="255">SUM(H354:H362)</f>
        <v>23.8</v>
      </c>
      <c r="I363" s="21">
        <f t="shared" ref="I363" si="256">SUM(I354:I362)</f>
        <v>103.34</v>
      </c>
      <c r="J363" s="21">
        <f t="shared" ref="J363" si="257">SUM(J354:J362)</f>
        <v>745.4</v>
      </c>
      <c r="K363" s="27"/>
      <c r="L363" s="21">
        <v>97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8">SUM(G364:G367)</f>
        <v>0</v>
      </c>
      <c r="H368" s="21">
        <f t="shared" ref="H368" si="259">SUM(H364:H367)</f>
        <v>0</v>
      </c>
      <c r="I368" s="21">
        <f t="shared" ref="I368" si="260">SUM(I364:I367)</f>
        <v>0</v>
      </c>
      <c r="J368" s="21">
        <f t="shared" ref="J368" si="261">SUM(J364:J367)</f>
        <v>0</v>
      </c>
      <c r="K368" s="27"/>
      <c r="L368" s="21">
        <f t="shared" ref="L368" si="262">SUM(L361:L367)</f>
        <v>97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3">SUM(G369:G374)</f>
        <v>0</v>
      </c>
      <c r="H375" s="21">
        <f t="shared" ref="H375" si="264">SUM(H369:H374)</f>
        <v>0</v>
      </c>
      <c r="I375" s="21">
        <f t="shared" ref="I375" si="265">SUM(I369:I374)</f>
        <v>0</v>
      </c>
      <c r="J375" s="21">
        <f t="shared" ref="J375" si="266">SUM(J369:J374)</f>
        <v>0</v>
      </c>
      <c r="K375" s="27"/>
      <c r="L375" s="21">
        <f t="shared" ref="L375" ca="1" si="267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8">SUM(G376:G381)</f>
        <v>0</v>
      </c>
      <c r="H382" s="21">
        <f t="shared" ref="H382" si="269">SUM(H376:H381)</f>
        <v>0</v>
      </c>
      <c r="I382" s="21">
        <f t="shared" ref="I382" si="270">SUM(I376:I381)</f>
        <v>0</v>
      </c>
      <c r="J382" s="21">
        <f t="shared" ref="J382" si="271">SUM(J376:J381)</f>
        <v>0</v>
      </c>
      <c r="K382" s="27"/>
      <c r="L382" s="21">
        <f t="shared" ref="L382" ca="1" si="272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1328</v>
      </c>
      <c r="G383" s="34">
        <f t="shared" ref="G383" si="273">G349+G353+G363+G368+G375+G382</f>
        <v>48.93</v>
      </c>
      <c r="H383" s="34">
        <f t="shared" ref="H383" si="274">H349+H353+H363+H368+H375+H382</f>
        <v>42.660000000000004</v>
      </c>
      <c r="I383" s="34">
        <f t="shared" ref="I383" si="275">I349+I353+I363+I368+I375+I382</f>
        <v>191.2</v>
      </c>
      <c r="J383" s="34">
        <f t="shared" ref="J383" si="276">J349+J353+J363+J368+J375+J382</f>
        <v>1350.1999999999998</v>
      </c>
      <c r="K383" s="35"/>
      <c r="L383" s="34">
        <f t="shared" ref="L383" ca="1" si="27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164</v>
      </c>
      <c r="F384" s="48">
        <v>210</v>
      </c>
      <c r="G384" s="59">
        <v>7.31</v>
      </c>
      <c r="H384" s="59">
        <v>10.98</v>
      </c>
      <c r="I384" s="59">
        <v>39.200000000000003</v>
      </c>
      <c r="J384" s="59">
        <v>286</v>
      </c>
      <c r="K384" s="60" t="s">
        <v>139</v>
      </c>
      <c r="L384" s="59">
        <v>21.61</v>
      </c>
    </row>
    <row r="385" spans="1:12" ht="15" x14ac:dyDescent="0.25">
      <c r="A385" s="25"/>
      <c r="B385" s="16"/>
      <c r="C385" s="11"/>
      <c r="D385" s="65" t="s">
        <v>86</v>
      </c>
      <c r="E385" s="50" t="s">
        <v>98</v>
      </c>
      <c r="F385" s="51">
        <v>45</v>
      </c>
      <c r="G385" s="61">
        <v>7.93</v>
      </c>
      <c r="H385" s="61">
        <v>6.38</v>
      </c>
      <c r="I385" s="61">
        <v>8.02</v>
      </c>
      <c r="J385" s="61">
        <v>113.85</v>
      </c>
      <c r="K385" s="67" t="s">
        <v>99</v>
      </c>
      <c r="L385" s="61">
        <v>23.04</v>
      </c>
    </row>
    <row r="386" spans="1:12" ht="15" x14ac:dyDescent="0.25">
      <c r="A386" s="25"/>
      <c r="B386" s="16"/>
      <c r="C386" s="11"/>
      <c r="D386" s="7" t="s">
        <v>22</v>
      </c>
      <c r="E386" s="50" t="s">
        <v>51</v>
      </c>
      <c r="F386" s="51">
        <v>200</v>
      </c>
      <c r="G386" s="61">
        <v>4.08</v>
      </c>
      <c r="H386" s="61">
        <v>3.54</v>
      </c>
      <c r="I386" s="61">
        <v>17.579999999999998</v>
      </c>
      <c r="J386" s="61">
        <v>118.6</v>
      </c>
      <c r="K386" s="67">
        <v>25.466666666666665</v>
      </c>
      <c r="L386" s="61">
        <v>15.5</v>
      </c>
    </row>
    <row r="387" spans="1:12" ht="15" x14ac:dyDescent="0.25">
      <c r="A387" s="25"/>
      <c r="B387" s="16"/>
      <c r="C387" s="11"/>
      <c r="D387" s="7" t="s">
        <v>23</v>
      </c>
      <c r="E387" s="50" t="s">
        <v>53</v>
      </c>
      <c r="F387" s="51">
        <v>25</v>
      </c>
      <c r="G387" s="61">
        <v>1.88</v>
      </c>
      <c r="H387" s="61">
        <v>0.63</v>
      </c>
      <c r="I387" s="61">
        <v>12.75</v>
      </c>
      <c r="J387" s="61">
        <v>65</v>
      </c>
      <c r="K387" s="67"/>
      <c r="L387" s="61">
        <v>3.5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61"/>
      <c r="H388" s="61"/>
      <c r="I388" s="61"/>
      <c r="J388" s="61"/>
      <c r="K388" s="67"/>
      <c r="L388" s="61"/>
    </row>
    <row r="389" spans="1:12" ht="15" x14ac:dyDescent="0.25">
      <c r="A389" s="25"/>
      <c r="B389" s="16"/>
      <c r="C389" s="11"/>
      <c r="D389" s="68" t="s">
        <v>165</v>
      </c>
      <c r="E389" s="50" t="s">
        <v>166</v>
      </c>
      <c r="F389" s="51">
        <v>30</v>
      </c>
      <c r="G389" s="61">
        <v>0.37</v>
      </c>
      <c r="H389" s="61">
        <v>0.03</v>
      </c>
      <c r="I389" s="61">
        <v>3.45</v>
      </c>
      <c r="J389" s="61">
        <v>24.51</v>
      </c>
      <c r="K389" s="69" t="s">
        <v>167</v>
      </c>
      <c r="L389" s="61">
        <v>3.35</v>
      </c>
    </row>
    <row r="390" spans="1:12" ht="15" x14ac:dyDescent="0.25">
      <c r="A390" s="25"/>
      <c r="B390" s="16"/>
      <c r="C390" s="11"/>
      <c r="D390" s="6"/>
      <c r="E390" s="50"/>
      <c r="F390" s="51"/>
      <c r="G390" s="61"/>
      <c r="H390" s="61"/>
      <c r="I390" s="61"/>
      <c r="J390" s="61"/>
      <c r="K390" s="67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78">SUM(G384:G390)</f>
        <v>21.57</v>
      </c>
      <c r="H391" s="21">
        <f t="shared" ref="H391" si="279">SUM(H384:H390)</f>
        <v>21.56</v>
      </c>
      <c r="I391" s="21">
        <f t="shared" ref="I391" si="280">SUM(I384:I390)</f>
        <v>81</v>
      </c>
      <c r="J391" s="21">
        <f t="shared" ref="J391" si="281">SUM(J384:J390)</f>
        <v>607.96</v>
      </c>
      <c r="K391" s="27"/>
      <c r="L391" s="21">
        <f t="shared" ref="L391:L433" si="282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3">SUM(G392:G394)</f>
        <v>0</v>
      </c>
      <c r="H395" s="21">
        <f t="shared" ref="H395" si="284">SUM(H392:H394)</f>
        <v>0</v>
      </c>
      <c r="I395" s="21">
        <f t="shared" ref="I395" si="285">SUM(I392:I394)</f>
        <v>0</v>
      </c>
      <c r="J395" s="21">
        <f t="shared" ref="J395" si="286">SUM(J392:J394)</f>
        <v>0</v>
      </c>
      <c r="K395" s="27"/>
      <c r="L395" s="21">
        <f t="shared" ref="L395" ca="1" si="287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168</v>
      </c>
      <c r="F396" s="51">
        <v>75</v>
      </c>
      <c r="G396" s="61">
        <v>0.71</v>
      </c>
      <c r="H396" s="61">
        <v>4.55</v>
      </c>
      <c r="I396" s="61">
        <v>2.29</v>
      </c>
      <c r="J396" s="61">
        <v>52.95</v>
      </c>
      <c r="K396" s="69" t="s">
        <v>169</v>
      </c>
      <c r="L396" s="61">
        <v>13.3</v>
      </c>
    </row>
    <row r="397" spans="1:12" ht="15" x14ac:dyDescent="0.25">
      <c r="A397" s="25"/>
      <c r="B397" s="16"/>
      <c r="C397" s="11"/>
      <c r="D397" s="7" t="s">
        <v>28</v>
      </c>
      <c r="E397" s="50" t="s">
        <v>170</v>
      </c>
      <c r="F397" s="51">
        <v>250</v>
      </c>
      <c r="G397" s="61">
        <v>1.8</v>
      </c>
      <c r="H397" s="61">
        <v>4.93</v>
      </c>
      <c r="I397" s="61">
        <v>10.94</v>
      </c>
      <c r="J397" s="61">
        <v>103.8</v>
      </c>
      <c r="K397" s="69" t="s">
        <v>171</v>
      </c>
      <c r="L397" s="61">
        <v>13.76</v>
      </c>
    </row>
    <row r="398" spans="1:12" ht="15" x14ac:dyDescent="0.25">
      <c r="A398" s="25"/>
      <c r="B398" s="16"/>
      <c r="C398" s="11"/>
      <c r="D398" s="7" t="s">
        <v>29</v>
      </c>
      <c r="E398" s="50" t="s">
        <v>98</v>
      </c>
      <c r="F398" s="51">
        <v>90</v>
      </c>
      <c r="G398" s="61">
        <v>15.85</v>
      </c>
      <c r="H398" s="61">
        <v>12.75</v>
      </c>
      <c r="I398" s="61">
        <v>16.03</v>
      </c>
      <c r="J398" s="61">
        <v>227.7</v>
      </c>
      <c r="K398" s="69" t="s">
        <v>172</v>
      </c>
      <c r="L398" s="61">
        <v>46.01</v>
      </c>
    </row>
    <row r="399" spans="1:12" ht="15" x14ac:dyDescent="0.25">
      <c r="A399" s="25"/>
      <c r="B399" s="16"/>
      <c r="C399" s="11"/>
      <c r="D399" s="7" t="s">
        <v>30</v>
      </c>
      <c r="E399" s="50" t="s">
        <v>173</v>
      </c>
      <c r="F399" s="51">
        <v>150</v>
      </c>
      <c r="G399" s="61">
        <v>4.58</v>
      </c>
      <c r="H399" s="61">
        <v>5.01</v>
      </c>
      <c r="I399" s="61">
        <v>20.52</v>
      </c>
      <c r="J399" s="61">
        <v>146</v>
      </c>
      <c r="K399" s="69" t="s">
        <v>107</v>
      </c>
      <c r="L399" s="61">
        <v>9.35</v>
      </c>
    </row>
    <row r="400" spans="1:12" ht="15" x14ac:dyDescent="0.25">
      <c r="A400" s="25"/>
      <c r="B400" s="16"/>
      <c r="C400" s="11"/>
      <c r="D400" s="7" t="s">
        <v>31</v>
      </c>
      <c r="E400" s="50" t="s">
        <v>119</v>
      </c>
      <c r="F400" s="51">
        <v>200</v>
      </c>
      <c r="G400" s="61">
        <v>0.35</v>
      </c>
      <c r="H400" s="61">
        <v>7.0000000000000007E-2</v>
      </c>
      <c r="I400" s="61">
        <v>29.85</v>
      </c>
      <c r="J400" s="61">
        <v>122.2</v>
      </c>
      <c r="K400" s="69" t="s">
        <v>103</v>
      </c>
      <c r="L400" s="61">
        <v>10.28</v>
      </c>
    </row>
    <row r="401" spans="1:12" ht="15" x14ac:dyDescent="0.25">
      <c r="A401" s="25"/>
      <c r="B401" s="16"/>
      <c r="C401" s="11"/>
      <c r="D401" s="7" t="s">
        <v>32</v>
      </c>
      <c r="E401" s="50" t="s">
        <v>64</v>
      </c>
      <c r="F401" s="51">
        <v>30</v>
      </c>
      <c r="G401" s="61">
        <v>2.25</v>
      </c>
      <c r="H401" s="61">
        <v>0.3</v>
      </c>
      <c r="I401" s="61">
        <v>14.7</v>
      </c>
      <c r="J401" s="61">
        <v>69</v>
      </c>
      <c r="K401" s="69"/>
      <c r="L401" s="6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174</v>
      </c>
      <c r="F402" s="51">
        <v>20</v>
      </c>
      <c r="G402" s="61">
        <v>1.3</v>
      </c>
      <c r="H402" s="61">
        <v>0.2</v>
      </c>
      <c r="I402" s="61">
        <v>8.1999999999999993</v>
      </c>
      <c r="J402" s="61">
        <v>40</v>
      </c>
      <c r="K402" s="69"/>
      <c r="L402" s="61">
        <v>1.6</v>
      </c>
    </row>
    <row r="403" spans="1:12" ht="15" x14ac:dyDescent="0.25">
      <c r="A403" s="25"/>
      <c r="B403" s="16"/>
      <c r="C403" s="11"/>
      <c r="D403" s="6"/>
      <c r="E403" s="50"/>
      <c r="F403" s="51"/>
      <c r="G403" s="61"/>
      <c r="H403" s="61"/>
      <c r="I403" s="61"/>
      <c r="J403" s="61"/>
      <c r="K403" s="67"/>
      <c r="L403" s="61"/>
    </row>
    <row r="404" spans="1:12" ht="15" x14ac:dyDescent="0.25">
      <c r="A404" s="25"/>
      <c r="B404" s="16"/>
      <c r="C404" s="11"/>
      <c r="D404" s="6"/>
      <c r="E404" s="50"/>
      <c r="F404" s="51"/>
      <c r="G404" s="61"/>
      <c r="H404" s="61"/>
      <c r="I404" s="61"/>
      <c r="J404" s="61"/>
      <c r="K404" s="67"/>
      <c r="L404" s="6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815</v>
      </c>
      <c r="G405" s="21">
        <f t="shared" ref="G405" si="288">SUM(G396:G404)</f>
        <v>26.84</v>
      </c>
      <c r="H405" s="21">
        <f t="shared" ref="H405" si="289">SUM(H396:H404)</f>
        <v>27.810000000000002</v>
      </c>
      <c r="I405" s="21">
        <f t="shared" ref="I405" si="290">SUM(I396:I404)</f>
        <v>102.53</v>
      </c>
      <c r="J405" s="21">
        <f t="shared" ref="J405" si="291">SUM(J396:J404)</f>
        <v>761.65000000000009</v>
      </c>
      <c r="K405" s="27"/>
      <c r="L405" s="21">
        <v>97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2">SUM(G406:G409)</f>
        <v>0</v>
      </c>
      <c r="H410" s="21">
        <f t="shared" ref="H410" si="293">SUM(H406:H409)</f>
        <v>0</v>
      </c>
      <c r="I410" s="21">
        <f t="shared" ref="I410" si="294">SUM(I406:I409)</f>
        <v>0</v>
      </c>
      <c r="J410" s="21">
        <f t="shared" ref="J410" si="295">SUM(J406:J409)</f>
        <v>0</v>
      </c>
      <c r="K410" s="27"/>
      <c r="L410" s="21">
        <f t="shared" ref="L410" si="296">SUM(L403:L409)</f>
        <v>97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7">SUM(G411:G416)</f>
        <v>0</v>
      </c>
      <c r="H417" s="21">
        <f t="shared" ref="H417" si="298">SUM(H411:H416)</f>
        <v>0</v>
      </c>
      <c r="I417" s="21">
        <f t="shared" ref="I417" si="299">SUM(I411:I416)</f>
        <v>0</v>
      </c>
      <c r="J417" s="21">
        <f t="shared" ref="J417" si="300">SUM(J411:J416)</f>
        <v>0</v>
      </c>
      <c r="K417" s="27"/>
      <c r="L417" s="21">
        <f t="shared" ref="L417" ca="1" si="30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2">SUM(G418:G423)</f>
        <v>0</v>
      </c>
      <c r="H424" s="21">
        <f t="shared" ref="H424" si="303">SUM(H418:H423)</f>
        <v>0</v>
      </c>
      <c r="I424" s="21">
        <f t="shared" ref="I424" si="304">SUM(I418:I423)</f>
        <v>0</v>
      </c>
      <c r="J424" s="21">
        <f t="shared" ref="J424" si="305">SUM(J418:J423)</f>
        <v>0</v>
      </c>
      <c r="K424" s="27"/>
      <c r="L424" s="21">
        <f t="shared" ref="L424" ca="1" si="306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1325</v>
      </c>
      <c r="G425" s="34">
        <f t="shared" ref="G425" si="307">G391+G395+G405+G410+G417+G424</f>
        <v>48.41</v>
      </c>
      <c r="H425" s="34">
        <f t="shared" ref="H425" si="308">H391+H395+H405+H410+H417+H424</f>
        <v>49.370000000000005</v>
      </c>
      <c r="I425" s="34">
        <f t="shared" ref="I425" si="309">I391+I395+I405+I410+I417+I424</f>
        <v>183.53</v>
      </c>
      <c r="J425" s="34">
        <f t="shared" ref="J425" si="310">J391+J395+J405+J410+J417+J424</f>
        <v>1369.6100000000001</v>
      </c>
      <c r="K425" s="35"/>
      <c r="L425" s="34">
        <f t="shared" ref="L425" ca="1" si="31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176</v>
      </c>
      <c r="F426" s="48">
        <v>155</v>
      </c>
      <c r="G426" s="59">
        <v>5.92</v>
      </c>
      <c r="H426" s="59">
        <v>5.23</v>
      </c>
      <c r="I426" s="59">
        <v>24.6</v>
      </c>
      <c r="J426" s="59">
        <v>206.15</v>
      </c>
      <c r="K426" s="49" t="s">
        <v>177</v>
      </c>
      <c r="L426" s="59">
        <v>15.06</v>
      </c>
    </row>
    <row r="427" spans="1:12" ht="15" x14ac:dyDescent="0.25">
      <c r="A427" s="25"/>
      <c r="B427" s="16"/>
      <c r="C427" s="11"/>
      <c r="D427" s="68" t="s">
        <v>175</v>
      </c>
      <c r="E427" s="50" t="s">
        <v>178</v>
      </c>
      <c r="F427" s="51">
        <v>90</v>
      </c>
      <c r="G427" s="61">
        <v>7.23</v>
      </c>
      <c r="H427" s="61">
        <v>10.38</v>
      </c>
      <c r="I427" s="61">
        <v>9.24</v>
      </c>
      <c r="J427" s="61">
        <v>139.30000000000001</v>
      </c>
      <c r="K427" s="52" t="s">
        <v>179</v>
      </c>
      <c r="L427" s="61">
        <v>28.56</v>
      </c>
    </row>
    <row r="428" spans="1:12" ht="15" x14ac:dyDescent="0.25">
      <c r="A428" s="25"/>
      <c r="B428" s="16"/>
      <c r="C428" s="11"/>
      <c r="D428" s="7" t="s">
        <v>22</v>
      </c>
      <c r="E428" s="50" t="s">
        <v>180</v>
      </c>
      <c r="F428" s="51">
        <v>200</v>
      </c>
      <c r="G428" s="61">
        <v>0.16</v>
      </c>
      <c r="H428" s="61">
        <v>0.16</v>
      </c>
      <c r="I428" s="61">
        <v>27.88</v>
      </c>
      <c r="J428" s="61">
        <v>114.6</v>
      </c>
      <c r="K428" s="52" t="s">
        <v>181</v>
      </c>
      <c r="L428" s="61">
        <v>11.78</v>
      </c>
    </row>
    <row r="429" spans="1:12" ht="15" x14ac:dyDescent="0.25">
      <c r="A429" s="25"/>
      <c r="B429" s="16"/>
      <c r="C429" s="11"/>
      <c r="D429" s="7" t="s">
        <v>23</v>
      </c>
      <c r="E429" s="50" t="s">
        <v>53</v>
      </c>
      <c r="F429" s="51">
        <v>25</v>
      </c>
      <c r="G429" s="61">
        <v>1.88</v>
      </c>
      <c r="H429" s="61">
        <v>0.63</v>
      </c>
      <c r="I429" s="61">
        <v>12.75</v>
      </c>
      <c r="J429" s="61">
        <v>65</v>
      </c>
      <c r="K429" s="52"/>
      <c r="L429" s="61">
        <v>3.5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61"/>
      <c r="H430" s="61"/>
      <c r="I430" s="61"/>
      <c r="J430" s="61"/>
      <c r="K430" s="52"/>
      <c r="L430" s="61"/>
    </row>
    <row r="431" spans="1:12" ht="15" x14ac:dyDescent="0.25">
      <c r="A431" s="25"/>
      <c r="B431" s="16"/>
      <c r="C431" s="11"/>
      <c r="D431" s="68" t="s">
        <v>27</v>
      </c>
      <c r="E431" s="50" t="s">
        <v>182</v>
      </c>
      <c r="F431" s="51">
        <v>50</v>
      </c>
      <c r="G431" s="61">
        <v>0.45</v>
      </c>
      <c r="H431" s="61">
        <v>0.08</v>
      </c>
      <c r="I431" s="61">
        <v>1.43</v>
      </c>
      <c r="J431" s="61">
        <v>8.5</v>
      </c>
      <c r="K431" s="52" t="s">
        <v>75</v>
      </c>
      <c r="L431" s="61">
        <v>8.1</v>
      </c>
    </row>
    <row r="432" spans="1:12" ht="15" x14ac:dyDescent="0.25">
      <c r="A432" s="25"/>
      <c r="B432" s="16"/>
      <c r="C432" s="11"/>
      <c r="D432" s="6"/>
      <c r="E432" s="50"/>
      <c r="F432" s="51"/>
      <c r="G432" s="61"/>
      <c r="H432" s="61"/>
      <c r="I432" s="61"/>
      <c r="J432" s="6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312">SUM(G426:G432)</f>
        <v>15.64</v>
      </c>
      <c r="H433" s="21">
        <f t="shared" ref="H433" si="313">SUM(H426:H432)</f>
        <v>16.48</v>
      </c>
      <c r="I433" s="21">
        <f t="shared" ref="I433" si="314">SUM(I426:I432)</f>
        <v>75.900000000000006</v>
      </c>
      <c r="J433" s="21">
        <f t="shared" ref="J433" si="315">SUM(J426:J432)</f>
        <v>533.55000000000007</v>
      </c>
      <c r="K433" s="27"/>
      <c r="L433" s="21">
        <f t="shared" si="282"/>
        <v>67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6">SUM(G434:G436)</f>
        <v>0</v>
      </c>
      <c r="H437" s="21">
        <f t="shared" ref="H437" si="317">SUM(H434:H436)</f>
        <v>0</v>
      </c>
      <c r="I437" s="21">
        <f t="shared" ref="I437" si="318">SUM(I434:I436)</f>
        <v>0</v>
      </c>
      <c r="J437" s="21">
        <f t="shared" ref="J437" si="319">SUM(J434:J436)</f>
        <v>0</v>
      </c>
      <c r="K437" s="27"/>
      <c r="L437" s="21">
        <f t="shared" ref="L437" ca="1" si="320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183</v>
      </c>
      <c r="F438" s="51">
        <v>80</v>
      </c>
      <c r="G438" s="61">
        <v>3.63</v>
      </c>
      <c r="H438" s="61">
        <v>5.03</v>
      </c>
      <c r="I438" s="61">
        <v>5.96</v>
      </c>
      <c r="J438" s="61">
        <v>85.72</v>
      </c>
      <c r="K438" s="64" t="s">
        <v>185</v>
      </c>
      <c r="L438" s="61">
        <v>16.84</v>
      </c>
    </row>
    <row r="439" spans="1:12" ht="15" x14ac:dyDescent="0.25">
      <c r="A439" s="25"/>
      <c r="B439" s="16"/>
      <c r="C439" s="11"/>
      <c r="D439" s="7" t="s">
        <v>28</v>
      </c>
      <c r="E439" s="50" t="s">
        <v>184</v>
      </c>
      <c r="F439" s="51">
        <v>263</v>
      </c>
      <c r="G439" s="61">
        <v>9.85</v>
      </c>
      <c r="H439" s="61">
        <v>8.32</v>
      </c>
      <c r="I439" s="61">
        <v>11.67</v>
      </c>
      <c r="J439" s="61">
        <v>170.2</v>
      </c>
      <c r="K439" s="69" t="s">
        <v>114</v>
      </c>
      <c r="L439" s="61">
        <v>17.559999999999999</v>
      </c>
    </row>
    <row r="440" spans="1:12" ht="15" x14ac:dyDescent="0.25">
      <c r="A440" s="25"/>
      <c r="B440" s="16"/>
      <c r="C440" s="11"/>
      <c r="D440" s="7" t="s">
        <v>29</v>
      </c>
      <c r="E440" s="50" t="s">
        <v>186</v>
      </c>
      <c r="F440" s="51">
        <v>90</v>
      </c>
      <c r="G440" s="61">
        <v>7.23</v>
      </c>
      <c r="H440" s="61">
        <v>10.38</v>
      </c>
      <c r="I440" s="61">
        <v>9.24</v>
      </c>
      <c r="J440" s="61">
        <v>139.30000000000001</v>
      </c>
      <c r="K440" s="69" t="s">
        <v>179</v>
      </c>
      <c r="L440" s="61">
        <v>28.56</v>
      </c>
    </row>
    <row r="441" spans="1:12" ht="15" x14ac:dyDescent="0.25">
      <c r="A441" s="25"/>
      <c r="B441" s="16"/>
      <c r="C441" s="11"/>
      <c r="D441" s="7" t="s">
        <v>30</v>
      </c>
      <c r="E441" s="50" t="s">
        <v>187</v>
      </c>
      <c r="F441" s="51">
        <v>150</v>
      </c>
      <c r="G441" s="61">
        <v>3.15</v>
      </c>
      <c r="H441" s="61">
        <v>9.6</v>
      </c>
      <c r="I441" s="61">
        <v>27.75</v>
      </c>
      <c r="J441" s="61">
        <v>181.5</v>
      </c>
      <c r="K441" s="69" t="s">
        <v>188</v>
      </c>
      <c r="L441" s="61">
        <v>18.86</v>
      </c>
    </row>
    <row r="442" spans="1:12" ht="15" x14ac:dyDescent="0.25">
      <c r="A442" s="25"/>
      <c r="B442" s="16"/>
      <c r="C442" s="11"/>
      <c r="D442" s="7" t="s">
        <v>31</v>
      </c>
      <c r="E442" s="50" t="s">
        <v>189</v>
      </c>
      <c r="F442" s="51">
        <v>200</v>
      </c>
      <c r="G442" s="61">
        <v>0.16</v>
      </c>
      <c r="H442" s="61">
        <v>0.16</v>
      </c>
      <c r="I442" s="61">
        <v>27.88</v>
      </c>
      <c r="J442" s="61">
        <v>114.6</v>
      </c>
      <c r="K442" s="69" t="s">
        <v>181</v>
      </c>
      <c r="L442" s="61">
        <v>11.78</v>
      </c>
    </row>
    <row r="443" spans="1:12" ht="15" x14ac:dyDescent="0.25">
      <c r="A443" s="25"/>
      <c r="B443" s="16"/>
      <c r="C443" s="11"/>
      <c r="D443" s="7" t="s">
        <v>32</v>
      </c>
      <c r="E443" s="50" t="s">
        <v>190</v>
      </c>
      <c r="F443" s="51">
        <v>20</v>
      </c>
      <c r="G443" s="61">
        <v>1.5</v>
      </c>
      <c r="H443" s="61">
        <v>0.2</v>
      </c>
      <c r="I443" s="61">
        <v>9.8000000000000007</v>
      </c>
      <c r="J443" s="61">
        <v>46</v>
      </c>
      <c r="K443" s="69"/>
      <c r="L443" s="61">
        <v>1.8</v>
      </c>
    </row>
    <row r="444" spans="1:12" ht="15" x14ac:dyDescent="0.25">
      <c r="A444" s="25"/>
      <c r="B444" s="16"/>
      <c r="C444" s="11"/>
      <c r="D444" s="7" t="s">
        <v>33</v>
      </c>
      <c r="E444" s="50" t="s">
        <v>191</v>
      </c>
      <c r="F444" s="51">
        <v>20</v>
      </c>
      <c r="G444" s="61">
        <v>1.3</v>
      </c>
      <c r="H444" s="61">
        <v>0.2</v>
      </c>
      <c r="I444" s="61">
        <v>8.1999999999999993</v>
      </c>
      <c r="J444" s="61">
        <v>40</v>
      </c>
      <c r="K444" s="69"/>
      <c r="L444" s="61">
        <v>1.6</v>
      </c>
    </row>
    <row r="445" spans="1:12" ht="15" x14ac:dyDescent="0.25">
      <c r="A445" s="25"/>
      <c r="B445" s="16"/>
      <c r="C445" s="11"/>
      <c r="D445" s="6"/>
      <c r="E445" s="50"/>
      <c r="F445" s="51"/>
      <c r="G445" s="61"/>
      <c r="H445" s="61"/>
      <c r="I445" s="61"/>
      <c r="J445" s="61"/>
      <c r="K445" s="69"/>
      <c r="L445" s="61"/>
    </row>
    <row r="446" spans="1:12" ht="15" x14ac:dyDescent="0.25">
      <c r="A446" s="25"/>
      <c r="B446" s="16"/>
      <c r="C446" s="11"/>
      <c r="D446" s="6"/>
      <c r="E446" s="50"/>
      <c r="F446" s="51"/>
      <c r="G446" s="61"/>
      <c r="H446" s="61"/>
      <c r="I446" s="61"/>
      <c r="J446" s="61"/>
      <c r="K446" s="69"/>
      <c r="L446" s="6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823</v>
      </c>
      <c r="G447" s="21">
        <f t="shared" ref="G447" si="321">SUM(G438:G446)</f>
        <v>26.82</v>
      </c>
      <c r="H447" s="21">
        <f t="shared" ref="H447" si="322">SUM(H438:H446)</f>
        <v>33.890000000000008</v>
      </c>
      <c r="I447" s="21">
        <f t="shared" ref="I447" si="323">SUM(I438:I446)</f>
        <v>100.5</v>
      </c>
      <c r="J447" s="21">
        <f t="shared" ref="J447" si="324">SUM(J438:J446)</f>
        <v>777.32</v>
      </c>
      <c r="K447" s="27"/>
      <c r="L447" s="21">
        <v>97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5">SUM(G448:G451)</f>
        <v>0</v>
      </c>
      <c r="H452" s="21">
        <f t="shared" ref="H452" si="326">SUM(H448:H451)</f>
        <v>0</v>
      </c>
      <c r="I452" s="21">
        <f t="shared" ref="I452" si="327">SUM(I448:I451)</f>
        <v>0</v>
      </c>
      <c r="J452" s="21">
        <f t="shared" ref="J452" si="328">SUM(J448:J451)</f>
        <v>0</v>
      </c>
      <c r="K452" s="27"/>
      <c r="L452" s="21">
        <f t="shared" ref="L452" si="329">SUM(L445:L451)</f>
        <v>97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0">SUM(G453:G458)</f>
        <v>0</v>
      </c>
      <c r="H459" s="21">
        <f t="shared" ref="H459" si="331">SUM(H453:H458)</f>
        <v>0</v>
      </c>
      <c r="I459" s="21">
        <f t="shared" ref="I459" si="332">SUM(I453:I458)</f>
        <v>0</v>
      </c>
      <c r="J459" s="21">
        <f t="shared" ref="J459" si="333">SUM(J453:J458)</f>
        <v>0</v>
      </c>
      <c r="K459" s="27"/>
      <c r="L459" s="21">
        <f t="shared" ref="L459" ca="1" si="334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5">SUM(G460:G465)</f>
        <v>0</v>
      </c>
      <c r="H466" s="21">
        <f t="shared" ref="H466" si="336">SUM(H460:H465)</f>
        <v>0</v>
      </c>
      <c r="I466" s="21">
        <f t="shared" ref="I466" si="337">SUM(I460:I465)</f>
        <v>0</v>
      </c>
      <c r="J466" s="21">
        <f t="shared" ref="J466" si="338">SUM(J460:J465)</f>
        <v>0</v>
      </c>
      <c r="K466" s="27"/>
      <c r="L466" s="21">
        <f t="shared" ref="L466" ca="1" si="339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1343</v>
      </c>
      <c r="G467" s="34">
        <f t="shared" ref="G467" si="340">G433+G437+G447+G452+G459+G466</f>
        <v>42.46</v>
      </c>
      <c r="H467" s="34">
        <f t="shared" ref="H467" si="341">H433+H437+H447+H452+H459+H466</f>
        <v>50.370000000000005</v>
      </c>
      <c r="I467" s="34">
        <f t="shared" ref="I467" si="342">I433+I437+I447+I452+I459+I466</f>
        <v>176.4</v>
      </c>
      <c r="J467" s="34">
        <f t="shared" ref="J467" si="343">J433+J437+J447+J452+J459+J466</f>
        <v>1310.8700000000001</v>
      </c>
      <c r="K467" s="35"/>
      <c r="L467" s="34">
        <f t="shared" ref="L467" ca="1" si="344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192</v>
      </c>
      <c r="F468" s="48">
        <v>85</v>
      </c>
      <c r="G468" s="59">
        <v>7.14</v>
      </c>
      <c r="H468" s="59">
        <v>5.49</v>
      </c>
      <c r="I468" s="59">
        <v>21.13</v>
      </c>
      <c r="J468" s="59">
        <v>161.5</v>
      </c>
      <c r="K468" s="70" t="s">
        <v>193</v>
      </c>
      <c r="L468" s="59">
        <v>24.3</v>
      </c>
    </row>
    <row r="469" spans="1:12" ht="15" x14ac:dyDescent="0.25">
      <c r="A469" s="25"/>
      <c r="B469" s="16"/>
      <c r="C469" s="11"/>
      <c r="D469" s="68" t="s">
        <v>86</v>
      </c>
      <c r="E469" s="50" t="s">
        <v>194</v>
      </c>
      <c r="F469" s="51">
        <v>210</v>
      </c>
      <c r="G469" s="61">
        <v>6.03</v>
      </c>
      <c r="H469" s="61">
        <v>7.58</v>
      </c>
      <c r="I469" s="61">
        <v>32.25</v>
      </c>
      <c r="J469" s="61">
        <v>185</v>
      </c>
      <c r="K469" s="64" t="s">
        <v>195</v>
      </c>
      <c r="L469" s="61">
        <v>22.05</v>
      </c>
    </row>
    <row r="470" spans="1:12" ht="15" x14ac:dyDescent="0.25">
      <c r="A470" s="25"/>
      <c r="B470" s="16"/>
      <c r="C470" s="11"/>
      <c r="D470" s="7" t="s">
        <v>22</v>
      </c>
      <c r="E470" s="50" t="s">
        <v>196</v>
      </c>
      <c r="F470" s="51">
        <v>200</v>
      </c>
      <c r="G470" s="61">
        <v>3.17</v>
      </c>
      <c r="H470" s="61">
        <v>2.68</v>
      </c>
      <c r="I470" s="61">
        <v>15.95</v>
      </c>
      <c r="J470" s="61">
        <v>100.6</v>
      </c>
      <c r="K470" s="64" t="s">
        <v>92</v>
      </c>
      <c r="L470" s="61">
        <v>17.149999999999999</v>
      </c>
    </row>
    <row r="471" spans="1:12" ht="15" x14ac:dyDescent="0.25">
      <c r="A471" s="25"/>
      <c r="B471" s="16"/>
      <c r="C471" s="11"/>
      <c r="D471" s="7" t="s">
        <v>23</v>
      </c>
      <c r="E471" s="50" t="s">
        <v>53</v>
      </c>
      <c r="F471" s="51">
        <v>25</v>
      </c>
      <c r="G471" s="61">
        <v>1.88</v>
      </c>
      <c r="H471" s="61">
        <v>0.63</v>
      </c>
      <c r="I471" s="61">
        <v>12.75</v>
      </c>
      <c r="J471" s="61">
        <v>65</v>
      </c>
      <c r="K471" s="64"/>
      <c r="L471" s="61">
        <v>3.5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61"/>
      <c r="H472" s="61"/>
      <c r="I472" s="61"/>
      <c r="J472" s="61"/>
      <c r="K472" s="64"/>
      <c r="L472" s="61"/>
    </row>
    <row r="473" spans="1:12" ht="15" x14ac:dyDescent="0.25">
      <c r="A473" s="25"/>
      <c r="B473" s="16"/>
      <c r="C473" s="11"/>
      <c r="D473" s="6"/>
      <c r="E473" s="50"/>
      <c r="F473" s="51"/>
      <c r="G473" s="61"/>
      <c r="H473" s="61"/>
      <c r="I473" s="61"/>
      <c r="J473" s="61"/>
      <c r="K473" s="64"/>
      <c r="L473" s="61"/>
    </row>
    <row r="474" spans="1:12" ht="15" x14ac:dyDescent="0.25">
      <c r="A474" s="25"/>
      <c r="B474" s="16"/>
      <c r="C474" s="11"/>
      <c r="D474" s="6"/>
      <c r="E474" s="50"/>
      <c r="F474" s="51"/>
      <c r="G474" s="61"/>
      <c r="H474" s="61"/>
      <c r="I474" s="61"/>
      <c r="J474" s="61"/>
      <c r="K474" s="52"/>
      <c r="L474" s="6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 t="shared" ref="G475" si="345">SUM(G468:G474)</f>
        <v>18.22</v>
      </c>
      <c r="H475" s="21">
        <f t="shared" ref="H475" si="346">SUM(H468:H474)</f>
        <v>16.38</v>
      </c>
      <c r="I475" s="21">
        <f t="shared" ref="I475" si="347">SUM(I468:I474)</f>
        <v>82.08</v>
      </c>
      <c r="J475" s="21">
        <f t="shared" ref="J475" si="348">SUM(J468:J474)</f>
        <v>512.1</v>
      </c>
      <c r="K475" s="27"/>
      <c r="L475" s="21">
        <f t="shared" ref="L475:L517" si="349">SUM(L468:L474)</f>
        <v>67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0">SUM(G476:G478)</f>
        <v>0</v>
      </c>
      <c r="H479" s="21">
        <f t="shared" ref="H479" si="351">SUM(H476:H478)</f>
        <v>0</v>
      </c>
      <c r="I479" s="21">
        <f t="shared" ref="I479" si="352">SUM(I476:I478)</f>
        <v>0</v>
      </c>
      <c r="J479" s="21">
        <f t="shared" ref="J479" si="353">SUM(J476:J478)</f>
        <v>0</v>
      </c>
      <c r="K479" s="27"/>
      <c r="L479" s="21">
        <f t="shared" ref="L479" ca="1" si="354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197</v>
      </c>
      <c r="F480" s="51">
        <v>75</v>
      </c>
      <c r="G480" s="61">
        <v>2.0299999999999998</v>
      </c>
      <c r="H480" s="61">
        <v>7.5</v>
      </c>
      <c r="I480" s="61">
        <v>5.63</v>
      </c>
      <c r="J480" s="61">
        <v>98.25</v>
      </c>
      <c r="K480" s="64" t="s">
        <v>198</v>
      </c>
      <c r="L480" s="61">
        <v>14.09</v>
      </c>
    </row>
    <row r="481" spans="1:12" ht="15" x14ac:dyDescent="0.25">
      <c r="A481" s="25"/>
      <c r="B481" s="16"/>
      <c r="C481" s="11"/>
      <c r="D481" s="7" t="s">
        <v>28</v>
      </c>
      <c r="E481" s="50" t="s">
        <v>199</v>
      </c>
      <c r="F481" s="51">
        <v>200</v>
      </c>
      <c r="G481" s="61">
        <v>7.49</v>
      </c>
      <c r="H481" s="61">
        <v>6.96</v>
      </c>
      <c r="I481" s="61">
        <v>28.32</v>
      </c>
      <c r="J481" s="61">
        <v>223.2</v>
      </c>
      <c r="K481" s="64" t="s">
        <v>200</v>
      </c>
      <c r="L481" s="61">
        <v>40.08</v>
      </c>
    </row>
    <row r="482" spans="1:12" ht="15" x14ac:dyDescent="0.25">
      <c r="A482" s="25"/>
      <c r="B482" s="16"/>
      <c r="C482" s="11"/>
      <c r="D482" s="7" t="s">
        <v>29</v>
      </c>
      <c r="E482" s="50" t="s">
        <v>201</v>
      </c>
      <c r="F482" s="51">
        <v>105</v>
      </c>
      <c r="G482" s="61">
        <v>5.61</v>
      </c>
      <c r="H482" s="61">
        <v>7.72</v>
      </c>
      <c r="I482" s="61">
        <v>2.2200000000000002</v>
      </c>
      <c r="J482" s="61">
        <v>91.11</v>
      </c>
      <c r="K482" s="64" t="s">
        <v>202</v>
      </c>
      <c r="L482" s="61">
        <v>19.75</v>
      </c>
    </row>
    <row r="483" spans="1:12" ht="15" x14ac:dyDescent="0.25">
      <c r="A483" s="25"/>
      <c r="B483" s="16"/>
      <c r="C483" s="11"/>
      <c r="D483" s="7" t="s">
        <v>30</v>
      </c>
      <c r="E483" s="50" t="s">
        <v>203</v>
      </c>
      <c r="F483" s="51">
        <v>150</v>
      </c>
      <c r="G483" s="61">
        <v>13.16</v>
      </c>
      <c r="H483" s="61">
        <v>5</v>
      </c>
      <c r="I483" s="61">
        <v>33.83</v>
      </c>
      <c r="J483" s="61">
        <v>231.65</v>
      </c>
      <c r="K483" s="64" t="s">
        <v>118</v>
      </c>
      <c r="L483" s="61">
        <v>9.1</v>
      </c>
    </row>
    <row r="484" spans="1:12" ht="15" x14ac:dyDescent="0.25">
      <c r="A484" s="25"/>
      <c r="B484" s="16"/>
      <c r="C484" s="11"/>
      <c r="D484" s="7" t="s">
        <v>31</v>
      </c>
      <c r="E484" s="50" t="s">
        <v>204</v>
      </c>
      <c r="F484" s="51">
        <v>200</v>
      </c>
      <c r="G484" s="61">
        <v>0</v>
      </c>
      <c r="H484" s="61">
        <v>0</v>
      </c>
      <c r="I484" s="61">
        <v>20.97</v>
      </c>
      <c r="J484" s="61">
        <v>83.88</v>
      </c>
      <c r="K484" s="64" t="s">
        <v>205</v>
      </c>
      <c r="L484" s="61">
        <v>9.68</v>
      </c>
    </row>
    <row r="485" spans="1:12" ht="15" x14ac:dyDescent="0.25">
      <c r="A485" s="25"/>
      <c r="B485" s="16"/>
      <c r="C485" s="11"/>
      <c r="D485" s="7" t="s">
        <v>32</v>
      </c>
      <c r="E485" s="50" t="s">
        <v>206</v>
      </c>
      <c r="F485" s="51">
        <v>30</v>
      </c>
      <c r="G485" s="61">
        <v>2.25</v>
      </c>
      <c r="H485" s="61">
        <v>0.3</v>
      </c>
      <c r="I485" s="61">
        <v>14.7</v>
      </c>
      <c r="J485" s="61">
        <v>69</v>
      </c>
      <c r="K485" s="64"/>
      <c r="L485" s="6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207</v>
      </c>
      <c r="F486" s="51">
        <v>20</v>
      </c>
      <c r="G486" s="61">
        <v>1.3</v>
      </c>
      <c r="H486" s="61">
        <v>0.2</v>
      </c>
      <c r="I486" s="61">
        <v>8.1999999999999993</v>
      </c>
      <c r="J486" s="61">
        <v>40</v>
      </c>
      <c r="K486" s="64"/>
      <c r="L486" s="61">
        <v>1.6</v>
      </c>
    </row>
    <row r="487" spans="1:12" ht="15" x14ac:dyDescent="0.25">
      <c r="A487" s="25"/>
      <c r="B487" s="16"/>
      <c r="C487" s="11"/>
      <c r="D487" s="6"/>
      <c r="E487" s="50"/>
      <c r="F487" s="51"/>
      <c r="G487" s="61"/>
      <c r="H487" s="61"/>
      <c r="I487" s="61"/>
      <c r="J487" s="61"/>
      <c r="K487" s="64"/>
      <c r="L487" s="61"/>
    </row>
    <row r="488" spans="1:12" ht="15" x14ac:dyDescent="0.25">
      <c r="A488" s="25"/>
      <c r="B488" s="16"/>
      <c r="C488" s="11"/>
      <c r="D488" s="6"/>
      <c r="E488" s="50"/>
      <c r="F488" s="51"/>
      <c r="G488" s="61"/>
      <c r="H488" s="61"/>
      <c r="I488" s="61"/>
      <c r="J488" s="61"/>
      <c r="K488" s="64"/>
      <c r="L488" s="6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55">SUM(G480:G488)</f>
        <v>31.84</v>
      </c>
      <c r="H489" s="21">
        <f t="shared" ref="H489" si="356">SUM(H480:H488)</f>
        <v>27.68</v>
      </c>
      <c r="I489" s="21">
        <f t="shared" ref="I489" si="357">SUM(I480:I488)</f>
        <v>113.87</v>
      </c>
      <c r="J489" s="21">
        <f t="shared" ref="J489" si="358">SUM(J480:J488)</f>
        <v>837.09</v>
      </c>
      <c r="K489" s="27"/>
      <c r="L489" s="21">
        <v>97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9">SUM(G490:G493)</f>
        <v>0</v>
      </c>
      <c r="H494" s="21">
        <f t="shared" ref="H494" si="360">SUM(H490:H493)</f>
        <v>0</v>
      </c>
      <c r="I494" s="21">
        <f t="shared" ref="I494" si="361">SUM(I490:I493)</f>
        <v>0</v>
      </c>
      <c r="J494" s="21">
        <f t="shared" ref="J494" si="362">SUM(J490:J493)</f>
        <v>0</v>
      </c>
      <c r="K494" s="27"/>
      <c r="L494" s="21">
        <f t="shared" ref="L494" si="363">SUM(L487:L493)</f>
        <v>97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4">SUM(G495:G500)</f>
        <v>0</v>
      </c>
      <c r="H501" s="21">
        <f t="shared" ref="H501" si="365">SUM(H495:H500)</f>
        <v>0</v>
      </c>
      <c r="I501" s="21">
        <f t="shared" ref="I501" si="366">SUM(I495:I500)</f>
        <v>0</v>
      </c>
      <c r="J501" s="21">
        <f t="shared" ref="J501" si="367">SUM(J495:J500)</f>
        <v>0</v>
      </c>
      <c r="K501" s="27"/>
      <c r="L501" s="21">
        <f t="shared" ref="L501" ca="1" si="368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9">SUM(G502:G507)</f>
        <v>0</v>
      </c>
      <c r="H508" s="21">
        <f t="shared" ref="H508" si="370">SUM(H502:H507)</f>
        <v>0</v>
      </c>
      <c r="I508" s="21">
        <f t="shared" ref="I508" si="371">SUM(I502:I507)</f>
        <v>0</v>
      </c>
      <c r="J508" s="21">
        <f t="shared" ref="J508" si="372">SUM(J502:J507)</f>
        <v>0</v>
      </c>
      <c r="K508" s="27"/>
      <c r="L508" s="21">
        <f t="shared" ref="L508" ca="1" si="373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1300</v>
      </c>
      <c r="G509" s="34">
        <f t="shared" ref="G509" si="374">G475+G479+G489+G494+G501+G508</f>
        <v>50.06</v>
      </c>
      <c r="H509" s="34">
        <f t="shared" ref="H509" si="375">H475+H479+H489+H494+H501+H508</f>
        <v>44.06</v>
      </c>
      <c r="I509" s="34">
        <f t="shared" ref="I509" si="376">I475+I479+I489+I494+I501+I508</f>
        <v>195.95</v>
      </c>
      <c r="J509" s="34">
        <f t="shared" ref="J509" si="377">J475+J479+J489+J494+J501+J508</f>
        <v>1349.19</v>
      </c>
      <c r="K509" s="35"/>
      <c r="L509" s="34">
        <f t="shared" ref="L509" ca="1" si="378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9">SUM(G510:G516)</f>
        <v>0</v>
      </c>
      <c r="H517" s="21">
        <f t="shared" ref="H517" si="380">SUM(H510:H516)</f>
        <v>0</v>
      </c>
      <c r="I517" s="21">
        <f t="shared" ref="I517" si="381">SUM(I510:I516)</f>
        <v>0</v>
      </c>
      <c r="J517" s="21">
        <f t="shared" ref="J517" si="382">SUM(J510:J516)</f>
        <v>0</v>
      </c>
      <c r="K517" s="27"/>
      <c r="L517" s="21">
        <f t="shared" si="349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3">SUM(G518:G520)</f>
        <v>0</v>
      </c>
      <c r="H521" s="21">
        <f t="shared" ref="H521" si="384">SUM(H518:H520)</f>
        <v>0</v>
      </c>
      <c r="I521" s="21">
        <f t="shared" ref="I521" si="385">SUM(I518:I520)</f>
        <v>0</v>
      </c>
      <c r="J521" s="21">
        <f t="shared" ref="J521" si="386">SUM(J518:J520)</f>
        <v>0</v>
      </c>
      <c r="K521" s="27"/>
      <c r="L521" s="21">
        <f t="shared" ref="L521" ca="1" si="387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8">SUM(G522:G530)</f>
        <v>0</v>
      </c>
      <c r="H531" s="21">
        <f t="shared" ref="H531" si="389">SUM(H522:H530)</f>
        <v>0</v>
      </c>
      <c r="I531" s="21">
        <f t="shared" ref="I531" si="390">SUM(I522:I530)</f>
        <v>0</v>
      </c>
      <c r="J531" s="21">
        <f t="shared" ref="J531" si="391">SUM(J522:J530)</f>
        <v>0</v>
      </c>
      <c r="K531" s="27"/>
      <c r="L531" s="21">
        <f t="shared" ref="L531" ca="1" si="392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3">SUM(G532:G535)</f>
        <v>0</v>
      </c>
      <c r="H536" s="21">
        <f t="shared" ref="H536" si="394">SUM(H532:H535)</f>
        <v>0</v>
      </c>
      <c r="I536" s="21">
        <f t="shared" ref="I536" si="395">SUM(I532:I535)</f>
        <v>0</v>
      </c>
      <c r="J536" s="21">
        <f t="shared" ref="J536" si="396">SUM(J532:J535)</f>
        <v>0</v>
      </c>
      <c r="K536" s="27"/>
      <c r="L536" s="21">
        <f t="shared" ref="L536" ca="1" si="397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8">SUM(G537:G542)</f>
        <v>0</v>
      </c>
      <c r="H543" s="21">
        <f t="shared" ref="H543" si="399">SUM(H537:H542)</f>
        <v>0</v>
      </c>
      <c r="I543" s="21">
        <f t="shared" ref="I543" si="400">SUM(I537:I542)</f>
        <v>0</v>
      </c>
      <c r="J543" s="21">
        <f t="shared" ref="J543" si="401">SUM(J537:J542)</f>
        <v>0</v>
      </c>
      <c r="K543" s="27"/>
      <c r="L543" s="21">
        <f t="shared" ref="L543" ca="1" si="402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3">SUM(G544:G549)</f>
        <v>0</v>
      </c>
      <c r="H550" s="21">
        <f t="shared" ref="H550" si="404">SUM(H544:H549)</f>
        <v>0</v>
      </c>
      <c r="I550" s="21">
        <f t="shared" ref="I550" si="405">SUM(I544:I549)</f>
        <v>0</v>
      </c>
      <c r="J550" s="21">
        <f t="shared" ref="J550" si="406">SUM(J544:J549)</f>
        <v>0</v>
      </c>
      <c r="K550" s="27"/>
      <c r="L550" s="21">
        <f t="shared" ref="L550" ca="1" si="407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0</v>
      </c>
      <c r="G551" s="34">
        <f t="shared" ref="G551" si="408">G517+G521+G531+G536+G543+G550</f>
        <v>0</v>
      </c>
      <c r="H551" s="34">
        <f t="shared" ref="H551" si="409">H517+H521+H531+H536+H543+H550</f>
        <v>0</v>
      </c>
      <c r="I551" s="34">
        <f t="shared" ref="I551" si="410">I517+I521+I531+I536+I543+I550</f>
        <v>0</v>
      </c>
      <c r="J551" s="34">
        <f t="shared" ref="J551" si="411">J517+J521+J531+J536+J543+J550</f>
        <v>0</v>
      </c>
      <c r="K551" s="35"/>
      <c r="L551" s="34">
        <f t="shared" ref="L551" ca="1" si="412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3">SUM(G552:G558)</f>
        <v>0</v>
      </c>
      <c r="H559" s="21">
        <f t="shared" ref="H559" si="414">SUM(H552:H558)</f>
        <v>0</v>
      </c>
      <c r="I559" s="21">
        <f t="shared" ref="I559" si="415">SUM(I552:I558)</f>
        <v>0</v>
      </c>
      <c r="J559" s="21">
        <f t="shared" ref="J559" si="416">SUM(J552:J558)</f>
        <v>0</v>
      </c>
      <c r="K559" s="27"/>
      <c r="L559" s="21">
        <f t="shared" ref="L559" si="417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8">SUM(G560:G562)</f>
        <v>0</v>
      </c>
      <c r="H563" s="21">
        <f t="shared" ref="H563" si="419">SUM(H560:H562)</f>
        <v>0</v>
      </c>
      <c r="I563" s="21">
        <f t="shared" ref="I563" si="420">SUM(I560:I562)</f>
        <v>0</v>
      </c>
      <c r="J563" s="21">
        <f t="shared" ref="J563" si="421">SUM(J560:J562)</f>
        <v>0</v>
      </c>
      <c r="K563" s="27"/>
      <c r="L563" s="21">
        <f t="shared" ref="L563" ca="1" si="42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3">SUM(G564:G572)</f>
        <v>0</v>
      </c>
      <c r="H573" s="21">
        <f t="shared" ref="H573" si="424">SUM(H564:H572)</f>
        <v>0</v>
      </c>
      <c r="I573" s="21">
        <f t="shared" ref="I573" si="425">SUM(I564:I572)</f>
        <v>0</v>
      </c>
      <c r="J573" s="21">
        <f t="shared" ref="J573" si="426">SUM(J564:J572)</f>
        <v>0</v>
      </c>
      <c r="K573" s="27"/>
      <c r="L573" s="21">
        <f t="shared" ref="L573" ca="1" si="427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8">SUM(G574:G577)</f>
        <v>0</v>
      </c>
      <c r="H578" s="21">
        <f t="shared" ref="H578" si="429">SUM(H574:H577)</f>
        <v>0</v>
      </c>
      <c r="I578" s="21">
        <f t="shared" ref="I578" si="430">SUM(I574:I577)</f>
        <v>0</v>
      </c>
      <c r="J578" s="21">
        <f t="shared" ref="J578" si="431">SUM(J574:J577)</f>
        <v>0</v>
      </c>
      <c r="K578" s="27"/>
      <c r="L578" s="21">
        <f t="shared" ref="L578" ca="1" si="432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3">SUM(G579:G584)</f>
        <v>0</v>
      </c>
      <c r="H585" s="21">
        <f t="shared" ref="H585" si="434">SUM(H579:H584)</f>
        <v>0</v>
      </c>
      <c r="I585" s="21">
        <f t="shared" ref="I585" si="435">SUM(I579:I584)</f>
        <v>0</v>
      </c>
      <c r="J585" s="21">
        <f t="shared" ref="J585" si="436">SUM(J579:J584)</f>
        <v>0</v>
      </c>
      <c r="K585" s="27"/>
      <c r="L585" s="21">
        <f t="shared" ref="L585" ca="1" si="437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8">SUM(G586:G591)</f>
        <v>0</v>
      </c>
      <c r="H592" s="21">
        <f t="shared" ref="H592" si="439">SUM(H586:H591)</f>
        <v>0</v>
      </c>
      <c r="I592" s="21">
        <f t="shared" ref="I592" si="440">SUM(I586:I591)</f>
        <v>0</v>
      </c>
      <c r="J592" s="21">
        <f t="shared" ref="J592" si="441">SUM(J586:J591)</f>
        <v>0</v>
      </c>
      <c r="K592" s="27"/>
      <c r="L592" s="21">
        <f t="shared" ref="L592" ca="1" si="442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43">G559+G563+G573+G578+G585+G592</f>
        <v>0</v>
      </c>
      <c r="H593" s="40">
        <f t="shared" ref="H593" si="444">H559+H563+H573+H578+H585+H592</f>
        <v>0</v>
      </c>
      <c r="I593" s="40">
        <f t="shared" ref="I593" si="445">I559+I563+I573+I578+I585+I592</f>
        <v>0</v>
      </c>
      <c r="J593" s="40">
        <f t="shared" ref="J593" si="446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1312.8</v>
      </c>
      <c r="G594" s="42">
        <f t="shared" ref="G594:L594" si="44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50.337000000000003</v>
      </c>
      <c r="H594" s="42">
        <f t="shared" si="447"/>
        <v>48.657000000000004</v>
      </c>
      <c r="I594" s="42">
        <f t="shared" si="447"/>
        <v>188.26100000000002</v>
      </c>
      <c r="J594" s="42">
        <f t="shared" si="447"/>
        <v>1383.9210000000003</v>
      </c>
      <c r="K594" s="42"/>
      <c r="L594" s="42" t="e">
        <f t="shared" ca="1" si="447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2023-10-16T05:29:26Z</dcterms:modified>
</cp:coreProperties>
</file>